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duarte\Documents\2022\7. PAAC\III Cuatrimestre 2022\"/>
    </mc:Choice>
  </mc:AlternateContent>
  <bookViews>
    <workbookView xWindow="0" yWindow="0" windowWidth="28800" windowHeight="12330"/>
  </bookViews>
  <sheets>
    <sheet name="III Cuatrimestre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6" i="1" l="1"/>
  <c r="AW26" i="1"/>
  <c r="AU26" i="1"/>
  <c r="AS26" i="1"/>
  <c r="AQ26" i="1"/>
  <c r="AO26" i="1"/>
  <c r="AM26" i="1"/>
  <c r="AK26" i="1"/>
  <c r="AD26" i="1"/>
  <c r="AE26" i="1" s="1"/>
  <c r="AF26" i="1" s="1"/>
  <c r="AG26" i="1" s="1"/>
  <c r="J26" i="1"/>
  <c r="I26" i="1"/>
  <c r="H26" i="1"/>
  <c r="BA25" i="1"/>
  <c r="AW25" i="1"/>
  <c r="AU25" i="1"/>
  <c r="AS25" i="1"/>
  <c r="AQ25" i="1"/>
  <c r="AO25" i="1"/>
  <c r="AM25" i="1"/>
  <c r="AK25" i="1"/>
  <c r="AX25" i="1" s="1"/>
  <c r="AY25" i="1" s="1"/>
  <c r="BA24" i="1"/>
  <c r="AW24" i="1"/>
  <c r="AU24" i="1"/>
  <c r="AS24" i="1"/>
  <c r="AQ24" i="1"/>
  <c r="AO24" i="1"/>
  <c r="AM24" i="1"/>
  <c r="AX24" i="1" s="1"/>
  <c r="AK24" i="1"/>
  <c r="AD24" i="1"/>
  <c r="AE24" i="1" s="1"/>
  <c r="J24" i="1"/>
  <c r="I24" i="1"/>
  <c r="H24" i="1"/>
  <c r="BK23" i="1"/>
  <c r="BI23" i="1"/>
  <c r="BH23" i="1"/>
  <c r="AW23" i="1"/>
  <c r="AU23" i="1"/>
  <c r="AS23" i="1"/>
  <c r="AQ23" i="1"/>
  <c r="AO23" i="1"/>
  <c r="AM23" i="1"/>
  <c r="AK23" i="1"/>
  <c r="BA22" i="1"/>
  <c r="AW22" i="1"/>
  <c r="AU22" i="1"/>
  <c r="AS22" i="1"/>
  <c r="AQ22" i="1"/>
  <c r="AO22" i="1"/>
  <c r="AM22" i="1"/>
  <c r="AK22" i="1"/>
  <c r="BA21" i="1"/>
  <c r="AW21" i="1"/>
  <c r="AU21" i="1"/>
  <c r="AS21" i="1"/>
  <c r="AQ21" i="1"/>
  <c r="AO21" i="1"/>
  <c r="AM21" i="1"/>
  <c r="AK21" i="1"/>
  <c r="AD21" i="1"/>
  <c r="AE21" i="1" s="1"/>
  <c r="AF21" i="1" s="1"/>
  <c r="AG21" i="1" s="1"/>
  <c r="J21" i="1"/>
  <c r="I21" i="1"/>
  <c r="H21" i="1"/>
  <c r="BA20" i="1"/>
  <c r="AW20" i="1"/>
  <c r="AU20" i="1"/>
  <c r="AS20" i="1"/>
  <c r="AQ20" i="1"/>
  <c r="AO20" i="1"/>
  <c r="AM20" i="1"/>
  <c r="AK20" i="1"/>
  <c r="AX20" i="1" s="1"/>
  <c r="AY20" i="1" s="1"/>
  <c r="BB20" i="1" s="1"/>
  <c r="BC20" i="1" s="1"/>
  <c r="BD20" i="1" s="1"/>
  <c r="BA19" i="1"/>
  <c r="AW19" i="1"/>
  <c r="AU19" i="1"/>
  <c r="AS19" i="1"/>
  <c r="AQ19" i="1"/>
  <c r="AO19" i="1"/>
  <c r="AM19" i="1"/>
  <c r="AK19" i="1"/>
  <c r="AD19" i="1"/>
  <c r="AE19" i="1" s="1"/>
  <c r="J19" i="1"/>
  <c r="I19" i="1"/>
  <c r="H19" i="1"/>
  <c r="BA18" i="1"/>
  <c r="AW18" i="1"/>
  <c r="AU18" i="1"/>
  <c r="AS18" i="1"/>
  <c r="AQ18" i="1"/>
  <c r="AO18" i="1"/>
  <c r="AM18" i="1"/>
  <c r="AK18" i="1"/>
  <c r="BA17" i="1"/>
  <c r="AW17" i="1"/>
  <c r="AU17" i="1"/>
  <c r="AS17" i="1"/>
  <c r="AQ17" i="1"/>
  <c r="AO17" i="1"/>
  <c r="AM17" i="1"/>
  <c r="AK17" i="1"/>
  <c r="AD17" i="1"/>
  <c r="AE17" i="1" s="1"/>
  <c r="J17" i="1"/>
  <c r="I17" i="1"/>
  <c r="H17" i="1"/>
  <c r="BA16" i="1"/>
  <c r="AW16" i="1"/>
  <c r="AU16" i="1"/>
  <c r="AS16" i="1"/>
  <c r="AQ16" i="1"/>
  <c r="AO16" i="1"/>
  <c r="AM16" i="1"/>
  <c r="AK16" i="1"/>
  <c r="BA15" i="1"/>
  <c r="AW15" i="1"/>
  <c r="AU15" i="1"/>
  <c r="AS15" i="1"/>
  <c r="AQ15" i="1"/>
  <c r="AO15" i="1"/>
  <c r="AM15" i="1"/>
  <c r="AK15" i="1"/>
  <c r="BA14" i="1"/>
  <c r="AW14" i="1"/>
  <c r="AU14" i="1"/>
  <c r="AS14" i="1"/>
  <c r="AQ14" i="1"/>
  <c r="AO14" i="1"/>
  <c r="AM14" i="1"/>
  <c r="AK14" i="1"/>
  <c r="AE14" i="1"/>
  <c r="AD14" i="1"/>
  <c r="J14" i="1"/>
  <c r="I14" i="1"/>
  <c r="H14" i="1"/>
  <c r="AW13" i="1"/>
  <c r="AU13" i="1"/>
  <c r="AS13" i="1"/>
  <c r="AQ13" i="1"/>
  <c r="AO13" i="1"/>
  <c r="AM13" i="1"/>
  <c r="AK13" i="1"/>
  <c r="H13" i="1"/>
  <c r="BG12" i="1"/>
  <c r="BH12" i="1" s="1"/>
  <c r="BI12" i="1" s="1"/>
  <c r="BJ12" i="1" s="1"/>
  <c r="BK12" i="1" s="1"/>
  <c r="AW12" i="1"/>
  <c r="AU12" i="1"/>
  <c r="AS12" i="1"/>
  <c r="AQ12" i="1"/>
  <c r="AO12" i="1"/>
  <c r="AM12" i="1"/>
  <c r="AK12" i="1"/>
  <c r="H12" i="1"/>
  <c r="BA11" i="1"/>
  <c r="AW11" i="1"/>
  <c r="AU11" i="1"/>
  <c r="AS11" i="1"/>
  <c r="AQ11" i="1"/>
  <c r="AO11" i="1"/>
  <c r="AM11" i="1"/>
  <c r="AK11" i="1"/>
  <c r="AX11" i="1" s="1"/>
  <c r="AD11" i="1"/>
  <c r="AE11" i="1" s="1"/>
  <c r="J11" i="1"/>
  <c r="I11" i="1"/>
  <c r="H11" i="1"/>
  <c r="BA10" i="1"/>
  <c r="AW10" i="1"/>
  <c r="AU10" i="1"/>
  <c r="AS10" i="1"/>
  <c r="AQ10" i="1"/>
  <c r="AO10" i="1"/>
  <c r="AM10" i="1"/>
  <c r="AK10" i="1"/>
  <c r="AD10" i="1"/>
  <c r="AE10" i="1" s="1"/>
  <c r="J10" i="1"/>
  <c r="I10" i="1"/>
  <c r="H10" i="1"/>
  <c r="BA9" i="1"/>
  <c r="AW9" i="1"/>
  <c r="AU9" i="1"/>
  <c r="AS9" i="1"/>
  <c r="AQ9" i="1"/>
  <c r="AO9" i="1"/>
  <c r="AM9" i="1"/>
  <c r="AK9" i="1"/>
  <c r="AX9" i="1" s="1"/>
  <c r="AD9" i="1"/>
  <c r="AE9" i="1" s="1"/>
  <c r="AF9" i="1" s="1"/>
  <c r="AG9" i="1" s="1"/>
  <c r="J9" i="1"/>
  <c r="I9" i="1"/>
  <c r="H9" i="1"/>
  <c r="AY8" i="1"/>
  <c r="AW8" i="1"/>
  <c r="AU8" i="1"/>
  <c r="AS8" i="1"/>
  <c r="AQ8" i="1"/>
  <c r="AO8" i="1"/>
  <c r="AM8" i="1"/>
  <c r="AK8" i="1"/>
  <c r="BG7" i="1"/>
  <c r="BF7" i="1"/>
  <c r="AY7" i="1"/>
  <c r="AW7" i="1"/>
  <c r="AU7" i="1"/>
  <c r="AS7" i="1"/>
  <c r="AQ7" i="1"/>
  <c r="AO7" i="1"/>
  <c r="AM7" i="1"/>
  <c r="AK7" i="1"/>
  <c r="AD7" i="1"/>
  <c r="AE7" i="1" s="1"/>
  <c r="J7" i="1"/>
  <c r="I7" i="1"/>
  <c r="BH7" i="1" s="1"/>
  <c r="BI7" i="1" s="1"/>
  <c r="H7" i="1"/>
  <c r="BF24" i="1" l="1"/>
  <c r="BG24" i="1" s="1"/>
  <c r="AX12" i="1"/>
  <c r="AY12" i="1" s="1"/>
  <c r="AX26" i="1"/>
  <c r="AX13" i="1"/>
  <c r="AY13" i="1" s="1"/>
  <c r="AX18" i="1"/>
  <c r="AY18" i="1" s="1"/>
  <c r="BB18" i="1" s="1"/>
  <c r="BC18" i="1" s="1"/>
  <c r="BD18" i="1" s="1"/>
  <c r="AX10" i="1"/>
  <c r="AX17" i="1"/>
  <c r="AX21" i="1"/>
  <c r="AY21" i="1" s="1"/>
  <c r="BB21" i="1" s="1"/>
  <c r="BC21" i="1" s="1"/>
  <c r="BD21" i="1" s="1"/>
  <c r="AX22" i="1"/>
  <c r="AX23" i="1"/>
  <c r="AY23" i="1" s="1"/>
  <c r="BB23" i="1" s="1"/>
  <c r="BC23" i="1" s="1"/>
  <c r="BD23" i="1" s="1"/>
  <c r="BJ7" i="1"/>
  <c r="BK7" i="1" s="1"/>
  <c r="AF14" i="1"/>
  <c r="AG14" i="1" s="1"/>
  <c r="AX14" i="1"/>
  <c r="AX15" i="1"/>
  <c r="AY15" i="1" s="1"/>
  <c r="BB15" i="1" s="1"/>
  <c r="BC15" i="1" s="1"/>
  <c r="BD15" i="1" s="1"/>
  <c r="AX16" i="1"/>
  <c r="AY16" i="1" s="1"/>
  <c r="BB16" i="1" s="1"/>
  <c r="BC16" i="1" s="1"/>
  <c r="BD16" i="1" s="1"/>
  <c r="AX19" i="1"/>
  <c r="BF19" i="1" s="1"/>
  <c r="BG19" i="1" s="1"/>
  <c r="BH19" i="1" s="1"/>
  <c r="BI19" i="1" s="1"/>
  <c r="BJ19" i="1" s="1"/>
  <c r="BK19" i="1" s="1"/>
  <c r="AF24" i="1"/>
  <c r="AG24" i="1" s="1"/>
  <c r="AF10" i="1"/>
  <c r="AG10" i="1" s="1"/>
  <c r="AY26" i="1"/>
  <c r="BB26" i="1" s="1"/>
  <c r="BC26" i="1" s="1"/>
  <c r="BD26" i="1" s="1"/>
  <c r="BF26" i="1"/>
  <c r="BG26" i="1" s="1"/>
  <c r="BF10" i="1"/>
  <c r="BG10" i="1" s="1"/>
  <c r="BH10" i="1" s="1"/>
  <c r="BI10" i="1" s="1"/>
  <c r="BJ10" i="1" s="1"/>
  <c r="BK10" i="1" s="1"/>
  <c r="AY10" i="1"/>
  <c r="BB10" i="1" s="1"/>
  <c r="BC10" i="1" s="1"/>
  <c r="BD10" i="1" s="1"/>
  <c r="BF17" i="1"/>
  <c r="BG17" i="1" s="1"/>
  <c r="BH17" i="1" s="1"/>
  <c r="BI17" i="1" s="1"/>
  <c r="BJ17" i="1" s="1"/>
  <c r="BK17" i="1" s="1"/>
  <c r="AY17" i="1"/>
  <c r="BB17" i="1" s="1"/>
  <c r="BC17" i="1" s="1"/>
  <c r="BD17" i="1" s="1"/>
  <c r="AF19" i="1"/>
  <c r="AG19" i="1" s="1"/>
  <c r="AY22" i="1"/>
  <c r="BB22" i="1" s="1"/>
  <c r="BC22" i="1" s="1"/>
  <c r="BD22" i="1" s="1"/>
  <c r="BF22" i="1"/>
  <c r="BG22" i="1" s="1"/>
  <c r="BH22" i="1" s="1"/>
  <c r="BH26" i="1"/>
  <c r="BI26" i="1" s="1"/>
  <c r="BJ26" i="1" s="1"/>
  <c r="BK26" i="1" s="1"/>
  <c r="BF14" i="1"/>
  <c r="BG14" i="1" s="1"/>
  <c r="BH14" i="1" s="1"/>
  <c r="BI14" i="1" s="1"/>
  <c r="BJ14" i="1" s="1"/>
  <c r="BK14" i="1" s="1"/>
  <c r="AY14" i="1"/>
  <c r="BB14" i="1" s="1"/>
  <c r="BC14" i="1" s="1"/>
  <c r="BD14" i="1" s="1"/>
  <c r="AY9" i="1"/>
  <c r="BB9" i="1" s="1"/>
  <c r="BC9" i="1" s="1"/>
  <c r="BD9" i="1" s="1"/>
  <c r="BF9" i="1"/>
  <c r="BG9" i="1" s="1"/>
  <c r="BH9" i="1" s="1"/>
  <c r="BI9" i="1" s="1"/>
  <c r="BJ9" i="1" s="1"/>
  <c r="BK9" i="1" s="1"/>
  <c r="AY11" i="1"/>
  <c r="BB11" i="1" s="1"/>
  <c r="BC11" i="1" s="1"/>
  <c r="BD11" i="1" s="1"/>
  <c r="BF11" i="1"/>
  <c r="BG11" i="1" s="1"/>
  <c r="BH11" i="1" s="1"/>
  <c r="BI11" i="1" s="1"/>
  <c r="BJ11" i="1" s="1"/>
  <c r="BK11" i="1" s="1"/>
  <c r="AF17" i="1"/>
  <c r="AG17" i="1" s="1"/>
  <c r="AF7" i="1"/>
  <c r="AG7" i="1" s="1"/>
  <c r="BH24" i="1"/>
  <c r="BI24" i="1" s="1"/>
  <c r="BJ24" i="1" s="1"/>
  <c r="BK24" i="1" s="1"/>
  <c r="AF11" i="1"/>
  <c r="AG11" i="1" s="1"/>
  <c r="AY24" i="1"/>
  <c r="BF20" i="1" l="1"/>
  <c r="BG20" i="1" s="1"/>
  <c r="BH20" i="1" s="1"/>
  <c r="AY19" i="1"/>
  <c r="BB19" i="1" s="1"/>
  <c r="BC19" i="1" s="1"/>
  <c r="BD19" i="1" s="1"/>
  <c r="BF21" i="1"/>
  <c r="BG21" i="1" s="1"/>
  <c r="BH21" i="1" s="1"/>
  <c r="BI21" i="1" s="1"/>
  <c r="BJ21" i="1" s="1"/>
  <c r="BK21" i="1" s="1"/>
</calcChain>
</file>

<file path=xl/comments1.xml><?xml version="1.0" encoding="utf-8"?>
<comments xmlns="http://schemas.openxmlformats.org/spreadsheetml/2006/main">
  <authors>
    <author/>
  </authors>
  <commentList>
    <comment ref="BM4" authorId="0" shapeId="0">
      <text>
        <r>
          <rPr>
            <sz val="11"/>
            <color theme="1"/>
            <rFont val="Arial"/>
            <family val="2"/>
          </rPr>
          <t>======
ID#AAAATqxuYH8
Usuario    (2021-12-30 12:43:22)
El plan de acción especifica: i) responsable, ii) fecha de implementación, y iii) fecha de seguimiento</t>
        </r>
      </text>
    </comment>
    <comment ref="E5" authorId="0" shapeId="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5" authorId="0" shapeId="0">
      <text>
        <r>
          <rPr>
            <sz val="11"/>
            <color theme="1"/>
            <rFont val="Arial"/>
            <family val="2"/>
          </rPr>
          <t>======
ID#AAAATqxuYIs
Usuario    (2021-12-30 12:43:22)
Permite agrupar los riesgos identificados</t>
        </r>
      </text>
    </comment>
    <comment ref="G5" authorId="0" shapeId="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5" authorId="0" shapeId="0">
      <text>
        <r>
          <rPr>
            <sz val="11"/>
            <color theme="1"/>
            <rFont val="Arial"/>
            <family val="2"/>
          </rPr>
          <t>======
ID#AAAATqxuYHo
Usuario    (2021-12-30 12:43:22)
Un control se define como la medida que permite reducir o mitigar el riesgo</t>
        </r>
      </text>
    </comment>
    <comment ref="BL5" authorId="0" shapeId="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comments>
</file>

<file path=xl/sharedStrings.xml><?xml version="1.0" encoding="utf-8"?>
<sst xmlns="http://schemas.openxmlformats.org/spreadsheetml/2006/main" count="607" uniqueCount="237">
  <si>
    <t>INSTITUTO DISTRITAL DE LAS ARTES - IDARTES</t>
  </si>
  <si>
    <t>Fecha de publicación : 13 de enero de 2023</t>
  </si>
  <si>
    <t>Responsable Linea de Defensa</t>
  </si>
  <si>
    <t>Identificación del Riesgo</t>
  </si>
  <si>
    <t>Valoración del Riesgo</t>
  </si>
  <si>
    <t>Plan de acción (Tratamiento)</t>
  </si>
  <si>
    <t>Nombre Dependencia</t>
  </si>
  <si>
    <t>Proceso</t>
  </si>
  <si>
    <t>Objetivo Proceso</t>
  </si>
  <si>
    <t>Ref</t>
  </si>
  <si>
    <t>Descripción del riesgo
ACCIÓN U OMISIÓN + USO DEL PODER + DESVIACIÓN DE LA GESTIÓN DE LO PÚBLICO + BENEFICIO PRIVADO.</t>
  </si>
  <si>
    <t>Clasificación del riesgo
(Seleccionar)</t>
  </si>
  <si>
    <t>Frecuencia
(Seleccionar en columna G)</t>
  </si>
  <si>
    <t>Probabilidad inherente</t>
  </si>
  <si>
    <t>%</t>
  </si>
  <si>
    <t>Criterios para calificar el impacto (Marcar con "X" los crioterios que apliquen de acuerdo al riesgo)</t>
  </si>
  <si>
    <t xml:space="preserve">Impacto inherente
</t>
  </si>
  <si>
    <t>Zona de riesgo inherente</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</si>
  <si>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</si>
  <si>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</si>
  <si>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Analisis y evaluación del diseño del control (Selección lista desplegable)</t>
  </si>
  <si>
    <t>Analisis ejecución control</t>
  </si>
  <si>
    <t>Solidez conjunto de controles</t>
  </si>
  <si>
    <t>Nivel de severidad final</t>
  </si>
  <si>
    <t>Tratamiento</t>
  </si>
  <si>
    <t>Acción a implementar</t>
  </si>
  <si>
    <t>Responsable</t>
  </si>
  <si>
    <t>Fecha de Implementación</t>
  </si>
  <si>
    <t>Fecha de Seguimiento</t>
  </si>
  <si>
    <t>Seguimiento</t>
  </si>
  <si>
    <t>Estado</t>
  </si>
  <si>
    <t>Tercera linea de defensa 
Seguimiento con corte al 12/01/2023</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</si>
  <si>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</si>
  <si>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</si>
  <si>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</si>
  <si>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</si>
  <si>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</si>
  <si>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</si>
  <si>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</si>
  <si>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</si>
  <si>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</si>
  <si>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</si>
  <si>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</si>
  <si>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</si>
  <si>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</si>
  <si>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</si>
  <si>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</si>
  <si>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</si>
  <si>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</si>
  <si>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</si>
  <si>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</si>
  <si>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Asignación del Responsable</t>
  </si>
  <si>
    <t>Segregación y autoridad del responsable</t>
  </si>
  <si>
    <t>Periodicidad</t>
  </si>
  <si>
    <t>Propósito</t>
  </si>
  <si>
    <t>Cómo se realiza
la actividad de
control</t>
  </si>
  <si>
    <t>Qué pasa con las
observaciones o
desviaciones</t>
  </si>
  <si>
    <t xml:space="preserve">Evidencia de la ejecución del contro </t>
  </si>
  <si>
    <t>Calificación Diseño Control</t>
  </si>
  <si>
    <t>Resultado ejecución del control (Selección lista)</t>
  </si>
  <si>
    <t>Calificación de la ejecución.</t>
  </si>
  <si>
    <t>Solidez Individual del Control</t>
  </si>
  <si>
    <t>Debe establecer acciones para fortalecer el control Sí/No</t>
  </si>
  <si>
    <t>Acciones para fortalecer el control (Diligenciar si la columna BD es "Sí"</t>
  </si>
  <si>
    <t>Probabilidad Residual</t>
  </si>
  <si>
    <t>Zona de Riesgo Final</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</si>
  <si>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</si>
  <si>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</si>
  <si>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</si>
  <si>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 xml:space="preserve">Posibilidad de recibir dadivas con el fin de favorecer en la asignación de espacios públicos para el aprovechamiento económico de artistas - PAES </t>
  </si>
  <si>
    <t>Fraude interno</t>
  </si>
  <si>
    <t>Al menos 1 vez en los últimos 2 años</t>
  </si>
  <si>
    <t>x</t>
  </si>
  <si>
    <t>Debilidad en la asignación de espacios públicos para el aprovechamiento ecónomico</t>
  </si>
  <si>
    <t>Control 1: Verificación en campo de la asignación de espacios, mediante planillas, que contienen registro fotográfico y uso apropiado del espacio.</t>
  </si>
  <si>
    <t>Asignado</t>
  </si>
  <si>
    <t>Adecuado</t>
  </si>
  <si>
    <t>Oportuna</t>
  </si>
  <si>
    <t>Prevenir</t>
  </si>
  <si>
    <t>Confiable</t>
  </si>
  <si>
    <t>Se investigan y resuelven oportunamente</t>
  </si>
  <si>
    <t>Completa</t>
  </si>
  <si>
    <t>El control se ejecuta de manera consistente por parte del responsable.</t>
  </si>
  <si>
    <t>Fuerte</t>
  </si>
  <si>
    <t>FuerteFuerte</t>
  </si>
  <si>
    <t>No</t>
  </si>
  <si>
    <t>Reducir - Mitigar</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</si>
  <si>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</si>
  <si>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</si>
  <si>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</si>
  <si>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 xml:space="preserve">No se reporta materialización del riesgo.
Se reitera   la  revisión  de la descripción de  los controles dado que no está acorde con la guía de administración  de riesgos GMC-G-02 Versión: 3  03/06/2022, ni con la guía administración del riesgo y el diseño de controles en entidades públicas versión 5.
Se recomienda revisar la descripción de las evidencias asociadas para que estén acorde con los nombres de los procesos y los controles definidos.
Se recomienda dar capacitación por parte de la segunda línea de defensa a los líderes de la primera línea en cuanto a la coherencia de los planes de acción formulados en esta herramienta. </t>
  </si>
  <si>
    <t>Control 2: Rotación en la asignación para el aprovechamiento de espacios publicos.</t>
  </si>
  <si>
    <t>Inadecuado</t>
  </si>
  <si>
    <t>Inoportuna</t>
  </si>
  <si>
    <t>DébilFuerte</t>
  </si>
  <si>
    <t>Débil</t>
  </si>
  <si>
    <t>Sí</t>
  </si>
  <si>
    <t>Hacer un analiis del contrl y de las variables para fortalecer el respectivo diseño.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</si>
  <si>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</si>
  <si>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</si>
  <si>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dádivas con el fin de direccionar el cálculo para generar menor valor de acuerdo con la conveniencia del solicitante, con fundamento en las exenciones y excepciones, enmarcadas en el Permiso Unificado de Filmaciones Audiovisuales - PUFA</t>
  </si>
  <si>
    <t>Ausencia de verificación y confirmación de los criterios y variables aplicados a las solicitudes y el recálculo de los valores para generar el valor a pagar por parte del solicitante.</t>
  </si>
  <si>
    <t>Control 1:  El profesional designado por la Gerencia de Artes Audiovisuales realiza la verificación del recálculo del valor a pagar según los criterios de la solcitud y sus aprobaciones por parte de las entidades, mediante una matriz formulada, aplicando de manera aleatoria mínimo al 20% de las solicitudes mensuales.</t>
  </si>
  <si>
    <t>No confiable</t>
  </si>
  <si>
    <t>El control se ejecuta algunas veces por parte del responsable.</t>
  </si>
  <si>
    <t>Ampliar el porcentaje de la muestra a revisar mensualmente para detectar desviaciones y falencias de capacitación en la aplicación de variable sy criterios en el recálculo de valores.</t>
  </si>
  <si>
    <r>
      <rPr>
        <b/>
        <sz val="12"/>
        <color theme="1"/>
        <rFont val="Arial Narrow"/>
        <family val="2"/>
      </rPr>
      <t>Plan de Acción 1:</t>
    </r>
    <r>
      <rPr>
        <sz val="12"/>
        <color theme="1"/>
        <rFont val="Arial Narrow"/>
        <family val="2"/>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color theme="1"/>
        <rFont val="Arial Narrow"/>
        <family val="2"/>
      </rPr>
      <t>Plan de Acción 2:</t>
    </r>
    <r>
      <rPr>
        <sz val="12"/>
        <color theme="1"/>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</si>
  <si>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Ingeniero de soporte de la CFB, profesionales de la CFB y Gerente de Artes Audiovisuales</t>
  </si>
  <si>
    <t>Plan de Acción 1: 01/12/2022
Plan de Acción 2: 01/12/2022</t>
  </si>
  <si>
    <t>Plan de Acción 1: 20/12/2022
Plan de Acción 2: 20/12/2022</t>
  </si>
  <si>
    <t>La implementación de la asignación de roles y obtención de alertas (etiquetas) en el sistema SUMA+ se realizó con éxito, una vez se suscribió e implementó el acuerdo para la entrega oficial de la base de datos completa de ORACLE del sistema actual de SUMA, debido a que la base de datos contenía datos privados de personas naturales y jurídicas que no podía ser remitida sin un acuerdo oficial. Posterior a ello, se realizó la respectiva capacitación del plan de acción No. 1, donde se explicaron detalladamente los cambios de la plataforma y su forma de controlar y mitigar el riesgo de aplicación errada de variables y por ende la disminución de las probabilidades de error en los recálculos de cobro. En cuanto al plan de acción No. 2, se realizó capacitación con los gestores del PUFA para reforzar el tema de variables y recálculos y ejemplificó con casos reales para mayor claridad. Las evidencias se encuentran en Drive, en el siguiente enlace: 
https://drive.google.com/drive/folders/1Hik3tCjnqhGZuKJcbPWGclxy90yQFaSJ</t>
  </si>
  <si>
    <t>CERRADO</t>
  </si>
  <si>
    <t xml:space="preserve">No se reporta materialización del riesgo.
Se recomienda que la segunda línea no aporte evidencias para el cumplimiento del control.
Se recomienda que la evidencia aportada como control se incluya en el SIG formalizándolo en su procedimiento. 
</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</si>
  <si>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</si>
  <si>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</si>
  <si>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</si>
  <si>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 xml:space="preserve">Posibilidad de favorecimiento a particulares en la gestión contractual, relacionado con el perfil misional exigido en el programa Nidos.
</t>
  </si>
  <si>
    <t>Al menos 1 vez en los últimos 5 años</t>
  </si>
  <si>
    <t xml:space="preserve">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 </t>
  </si>
  <si>
    <t xml:space="preserve">Control 1: Establecer la matriz de los roles y perfiles con las especificaciones exigidas por el programa Nidos para la contratación, de acuerdo con las necesidades contractuales de la entidad.  </t>
  </si>
  <si>
    <t xml:space="preserve">- Ampliar el banco de hojas del vida del programa Nidos. 
</t>
  </si>
  <si>
    <r>
      <rPr>
        <u/>
        <sz val="12"/>
        <color rgb="FF000000"/>
        <rFont val="Arial Narrow"/>
        <family val="2"/>
      </rPr>
      <t xml:space="preserve">-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t>
    </r>
    <r>
      <rPr>
        <u/>
        <sz val="12"/>
        <color rgb="FF1155CC"/>
        <rFont val="Arial Narrow"/>
        <family val="2"/>
      </rPr>
      <t>https://bit.ly/MiHdVEnNidos</t>
    </r>
  </si>
  <si>
    <t>Responsable Administrativa Nidos
Responsable General del Programa Nidos</t>
  </si>
  <si>
    <t xml:space="preserve">Las acciones en la vigencia del 2022 se  dió cumplimeto a lo establecido, por otra parte se ajusto una  nueva acción en la  divulgación  de convocatorias para las CV de las personas que quieran ser parte del programa de Nidos </t>
  </si>
  <si>
    <t xml:space="preserve">
No se reporta materialización del riesgo.
Se recomienda revisar la descripción del control dado que no está acorde con la guía de administración  de riesgos GMC-G-02 Versión: 3  03/06/2022, ni con la guía administración del riesgo y el diseño de controles en entidades públicas versión 5.
</t>
  </si>
  <si>
    <t>Posibilidad de cobro de comisiones a los artistas para favorecer su programación en las actividades de Culturas en Común</t>
  </si>
  <si>
    <t xml:space="preserve">Favorecimiento de los artistas en la subcontratación por parte de las ESAL generados en los convenios de asociación </t>
  </si>
  <si>
    <t>Control 1: Establecer un seguimiento  aleatoreo a  los artistas inscritos en el banco de propuetas y vinculados atraves de la ESAL por medio de encuesta.</t>
  </si>
  <si>
    <t>Ampliar el control y grupo objetivo
Aplicar nuevo instrumento a los artistas vinculados al programa mediante el convenio de asociaciòn 
Acompañar por parte del responsable al  asociado, en la implementación de la encuesta al  terminar contrato del 2022</t>
  </si>
  <si>
    <t xml:space="preserve">Realizar un control y seguimiento a la  nueva contratación de artistas por parte del asociado, mediante  la implementación de encuesta aleatoria para la identificación del posible riesgo de corrupción  </t>
  </si>
  <si>
    <t xml:space="preserve">Responsable
Equipo administrativo Culturas en Común </t>
  </si>
  <si>
    <t xml:space="preserve">Se creo el instrumento de encuesta para su aplicación a los artistas vinculados atraves del convenio de asociación  al finalizar viegencia 2022 </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</si>
  <si>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</si>
  <si>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</si>
  <si>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</si>
  <si>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</si>
  <si>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Posible</t>
  </si>
  <si>
    <t>X</t>
  </si>
  <si>
    <t>Mayor</t>
  </si>
  <si>
    <t>PosibleMayor</t>
  </si>
  <si>
    <t>Extremo</t>
  </si>
  <si>
    <t>Posible falsificación de pagos de planillas de Seguridad Social.</t>
  </si>
  <si>
    <t>Control 1: Los apoyos a la supervisión realizarán la verificación de los pagos efectivos de Seguridad Social de un mínimo de 15% del total de contratos de prestación de servicios</t>
  </si>
  <si>
    <t>Detectar</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</si>
  <si>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</si>
  <si>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</si>
  <si>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Se mantiene el Plan de acción, se continua ejecutando la acción relacionada.</t>
  </si>
  <si>
    <t>En proceso</t>
  </si>
  <si>
    <t xml:space="preserve">No se reporta materialización del riesgo
Se reitera  la recomendación de revisar la descripción del riesgo y del control dado que no está acorde con la guía de administración  de riesgos GMC-G-02 Versión: 3  03/06/2022, ni con la guía administración del riesgo y el diseño de controles en entidades públicas versión 5  </t>
  </si>
  <si>
    <t>Posibilidad de lucro indebido por manejo irregular del trámite de cortesías, para beneficio de terceros.</t>
  </si>
  <si>
    <t>Catastrófico</t>
  </si>
  <si>
    <t>PosibleCatastrófico</t>
  </si>
  <si>
    <t>Falta de una definición de criterios para la emisión de boletas de cortesías.</t>
  </si>
  <si>
    <t>Control 1: Establecer un protocolo de cortesías que determine los lineamientos y responsabilidad en la entrega de las mismas.</t>
  </si>
  <si>
    <t>No es un control</t>
  </si>
  <si>
    <t>Establecer un control que permita mitigar el riesgo, el control establecido está orientado al desarrollo de una actividad.</t>
  </si>
  <si>
    <t>Moderado</t>
  </si>
  <si>
    <t>PosibleModerado</t>
  </si>
  <si>
    <t>Improbable</t>
  </si>
  <si>
    <t>ImprobableCatastrófico</t>
  </si>
  <si>
    <t xml:space="preserve">Desarrollar una  matriz de seguimiento </t>
  </si>
  <si>
    <t>Designado apoyo a taquilla de los equipamientos.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</si>
  <si>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</si>
  <si>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</si>
  <si>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</si>
  <si>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Posibilidad de favorecimiento a intereses privados o particulares en la gestión precontractual, contractual y poscontractual.</t>
  </si>
  <si>
    <t xml:space="preserve">Debilidad en los elementos de seleccción objetiva en los procesos contractuales </t>
  </si>
  <si>
    <t>Control 1: Revisar documentos precontractuales, en aras de determinar que no existan requerimientos que puedan direccionar el proceso de selección.</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</si>
  <si>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</si>
  <si>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Profesional asignado </t>
  </si>
  <si>
    <t>1 de enero de 2022 al 31 de diciembre de 2022</t>
  </si>
  <si>
    <t xml:space="preserve">No se reporta materialización del riesgo.
Se recomienda asociar el reporte de los controles definidos en el mapa de riesgos pues en el link presentado por la primera línea no hay evidencia o reporte del cumplimiento del control 
</t>
  </si>
  <si>
    <t>Debilidad en el cargue de los documentos en la plataforma transaccional SECOP</t>
  </si>
  <si>
    <t>Control 2: Corroborar el cargue de toda la documentación que corresponda al ejercicio de la supervisión en la plataforma transaccional.</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</si>
  <si>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</si>
  <si>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</si>
  <si>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Control 3: Realizar control de legalidad en busca de evidenciar inhabilidades sobrevinientes, de manera previa a la suscripción del contrato</t>
  </si>
  <si>
    <t>El profesional asignado debera revisar en los entes de control las posibles inhabiliades sobrevinientes por parte de los posibles contratistas (Contraloria, Personería, Procuraduría, Policía)</t>
  </si>
  <si>
    <t xml:space="preserve"> Posibilidad de favorecimiento a intereses privados o particulares en la expedición de Actos administrativos</t>
  </si>
  <si>
    <t xml:space="preserve">Debilidad en la revisión de los actos administrativos </t>
  </si>
  <si>
    <t>Control 1: Revisión de la expedición de los actos administrativos de la entidad por parte del responsable del proceso de Gestión Jurídica</t>
  </si>
  <si>
    <t xml:space="preserve">El profesional asignado debe revisar que los actos administrativos se expidan conforme a la ley </t>
  </si>
  <si>
    <t xml:space="preserve">Debilidad en la numeración de los actos administrativos </t>
  </si>
  <si>
    <t>Control 2: Control de la numeración de los actos administrativos</t>
  </si>
  <si>
    <t xml:space="preserve">La persona asignada deberá revisar que los actos administrativos este numerados y fechados correctamente </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</si>
  <si>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</si>
  <si>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</si>
  <si>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</si>
  <si>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</si>
  <si>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Debilidad en la implementación del procedimiento de consulta y préstamos de documentos de archivo o fallas en el diligenciamiento del formato de consulta y préstamo de documentos y expedientes</t>
  </si>
  <si>
    <r>
      <rPr>
        <b/>
        <sz val="12"/>
        <color theme="1"/>
        <rFont val="Arial Narrow"/>
      </rPr>
      <t>Control 1</t>
    </r>
    <r>
      <rPr>
        <sz val="12"/>
        <color theme="1"/>
        <rFont val="Arial Narrow"/>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</si>
  <si>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t>Seguimiento en el registro del plan de trabajo de Gestión Documental</t>
  </si>
  <si>
    <t>SAF- Gestión Documental</t>
  </si>
  <si>
    <t>No se reporta materialización del riesgo.
Se recomienda revisar la descripción de los controles dado que no está acorde con la guía de administración  de riesgos GMC-G-02 Versión: 3  03/06/2022, ni con la guía administración del riesgo y el diseño de controles en entidades públicas versión 5</t>
  </si>
  <si>
    <t>Debilidad en cuanto a la implementación de las estrategias definidas dentro del Sistema Integrado de Conservación - SIC</t>
  </si>
  <si>
    <r>
      <rPr>
        <b/>
        <sz val="12"/>
        <color theme="1"/>
        <rFont val="Arial Narrow"/>
      </rPr>
      <t>Control 2</t>
    </r>
    <r>
      <rPr>
        <sz val="12"/>
        <color theme="1"/>
        <rFont val="Arial Narrow"/>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</si>
  <si>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t>Gestión de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</si>
  <si>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</si>
  <si>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no dar trámite a una denuncia para favorecer a un funcionario o contratista, cuando haya alguna PQRS en contra de la persona</t>
  </si>
  <si>
    <t>La no aplicación del Procedimiento al trámite de las peticiones y/o protocolos de atención por parte de los integrantes del área.</t>
  </si>
  <si>
    <r>
      <rPr>
        <b/>
        <sz val="12"/>
        <color theme="1"/>
        <rFont val="Arial Narrow"/>
        <family val="2"/>
      </rPr>
      <t>Control 1</t>
    </r>
    <r>
      <rPr>
        <sz val="12"/>
        <color theme="1"/>
        <rFont val="Arial Narrow"/>
        <family val="2"/>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</si>
  <si>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</si>
  <si>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</si>
  <si>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</si>
  <si>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family val="2"/>
      </rPr>
      <t xml:space="preserve">Control 2: </t>
    </r>
    <r>
      <rPr>
        <sz val="12"/>
        <color theme="1"/>
        <rFont val="Arial Narrow"/>
        <family val="2"/>
      </rPr>
      <t>Elaboración de piezas y divulgación por correo electrónico a toda la comunidad institucional</t>
    </r>
  </si>
  <si>
    <t>Estrategia de sensibilización sobre los actos de corrupción</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</si>
  <si>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</si>
  <si>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</si>
  <si>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Posibilidad de recibir dadivas y/o beneficios para realizar un uso inadecuado de los bienes públicos asignados a los funcionarios de la entidad para beneficio propio o de un tercero.</t>
  </si>
  <si>
    <t>El evento podrá ocurrir en algún momento</t>
  </si>
  <si>
    <t>Ausencia de verificación adicional de las tomas físicas por diferentes colaboradores</t>
  </si>
  <si>
    <r>
      <rPr>
        <b/>
        <sz val="12"/>
        <color theme="1"/>
        <rFont val="Arial Narrow"/>
        <family val="2"/>
      </rPr>
      <t xml:space="preserve">Control 1 </t>
    </r>
    <r>
      <rPr>
        <sz val="12"/>
        <color theme="1"/>
        <rFont val="Arial Narrow"/>
        <family val="2"/>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</si>
  <si>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</si>
  <si>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</si>
  <si>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</si>
  <si>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Área de Control Interno</t>
  </si>
  <si>
    <t>Evaluación Independiente.</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</si>
  <si>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</si>
  <si>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Posibilidad de recibir o solicitar cualquier dádiva o beneficio a nombre propio o de terceros para modificar observaciones de informes de auditoría, con el fin de ocultar o eliminar incumplimientos procedimentales o legales por parte del auditado.</t>
  </si>
  <si>
    <t>Incumplimiento al procedimiento de auditorias</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</si>
  <si>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</si>
  <si>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 xml:space="preserve">No se reporta materialización del riesgo.
</t>
  </si>
  <si>
    <t>Ausencia de trazabildiad frente a la emisión y respuesta a las observaciones de los informes de auditoria.</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</si>
  <si>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</si>
  <si>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t>Oficina de Control Disciplinario Interno</t>
  </si>
  <si>
    <t>Control Disciplinario Interno</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</si>
  <si>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</si>
  <si>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</si>
  <si>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No se ha presentado en los ultimos 5 años.</t>
  </si>
  <si>
    <t xml:space="preserve">Debilidad en fases de revisión de los expedientes, en relación con el fondo, la forma y la decisión a tomar. </t>
  </si>
  <si>
    <t>Control 1: El profesional designado realizará revisión periódica de los expedientes disciplinarios en cuanto a fondo y forma; así como revisión de la toma de decisión en la que participan varios servidores de diferentes niveles de empleo.</t>
  </si>
  <si>
    <t>Realizar reuniones periodicas entre la jefe de oficina y las profesionales del área con el fin de revisar los expedientes disciplinarios en cuanto a fondo y forma.</t>
  </si>
  <si>
    <t>Jefe de la Oficina Disciplinaria</t>
  </si>
  <si>
    <t xml:space="preserve">
No se reporta materialización del riesgo.
</t>
  </si>
  <si>
    <t>SEGUIMIENTO TERCER CUATRIMESTRE 2022 - MAPA DE RIESGOS DE CORRUPCION
Fecha de publicación : 13 de enero de 2023</t>
  </si>
  <si>
    <t>Observaciones Control Interno</t>
  </si>
  <si>
    <r>
      <t>R</t>
    </r>
    <r>
      <rPr>
        <b/>
        <sz val="14"/>
        <color theme="1"/>
        <rFont val="Arial"/>
        <family val="2"/>
      </rPr>
      <t>ecomendaciones:</t>
    </r>
    <r>
      <rPr>
        <sz val="14"/>
        <color theme="1"/>
        <rFont val="Arial"/>
        <family val="2"/>
      </rPr>
      <t xml:space="preserve">
1.  Se recomienda separar la actualización del versionamiento del mapa de riesgos  y el seguimiento,  dado que la versión recibida y publicada es la número 5 del 02/01/2023, que técnicamente entra en vigencia a partir de esa fecha y no tendría que ser objeto de verificación para el cuarto cuatrimestre del año anterior.
2. Se recomienda a la OAPTI definir una directriz frente a los cambios en la versión del mapa de riesgos de corrupción, toda vez que el mapa de riesgos publicado en la página web corresponde a la versión No.5 de fecha 02 de enero de 2023, así mismo, se identifica que es diferente realizar una actualización del mapa de riesgos de corrupción y otra es realizar el seguimiento al mismo, que es adelantado por parte de la segunda línea de defensa.
3. Se recomienda revisar la descripción de las evidencias asociadas a los riesgos de corrupción, para que estén acorde con los nombres de los procesos y los controles definidos por parte de la primera línea de defensa. 
4. Se recomienda dar capacitación por parte de la segunda línea de defensa a los líderes de la primera línea en cuanto a la coherencia de los planes de acción formulados en la matriz de riesgos de corrupción.
5. Se recomienda asociar el reporte de los controles definidos en el mapa de riesgos de corrupción, toda vez que para algunos procesos el link presentado por parte de la primera línea, muestra que no hay evidencia o reporte del cumplimiento del control.
6. Se reitera para los riesgos de corrupción, la necesidad de revisar la descripción de los controles, dado que no está acorde con la guía de administración de riesgos GMC-G-02 Versión: 3 del 03/06/2022 ni con la guía administración del riesgo y el diseño de controles en entidades públicas versión 5.
7. Implementar por parte de la primera línea de defensa, las mejoras u observaciones realizadas por parte de la segunda línea de defensa en la autoevaluación.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</si>
</sst>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 #,##0_-;_-* &quot;-&quot;??_-;_-@"/>
    <numFmt numFmtId="165" formatCode="dd\-mm\-yyyy"/>
    <numFmt numFmtId="166" formatCode="dd/mm/yyyy"/>
    <numFmt numFmtId="167" formatCode="mmmm&quot; de &quot;yyyy"/>
    <numFmt numFmtId="168" formatCode="_-* #,##0_-;\-* #,##0_-;_-* \-??_-;_-@"/>
    <numFmt numFmtId="169" formatCode="dd\-mmm\-yy"/>
  </numFmts>
  <fonts count="31" x14ac:knownFonts="1">
    <font>
      <sz val="11"/>
      <color theme="1"/>
      <name val="Arial"/>
    </font>
    <font>
      <sz val="12"/>
      <color theme="1"/>
      <name val="Arial Narrow"/>
      <family val="2"/>
    </font>
    <font>
      <sz val="11"/>
      <name val="Arial"/>
      <family val="2"/>
    </font>
    <font>
      <b/>
      <sz val="12"/>
      <color theme="1"/>
      <name val="Arial Narrow"/>
      <family val="2"/>
    </font>
    <font>
      <b/>
      <sz val="11"/>
      <color theme="1"/>
      <name val="Arial"/>
      <family val="2"/>
    </font>
    <font>
      <b/>
      <sz val="11"/>
      <name val="Arial"/>
      <family val="2"/>
    </font>
    <font>
      <b/>
      <sz val="10"/>
      <color theme="1"/>
      <name val="Arial Narrow"/>
      <family val="2"/>
    </font>
    <font>
      <b/>
      <sz val="11"/>
      <color theme="1"/>
      <name val="Arial Narrow"/>
      <family val="2"/>
    </font>
    <font>
      <sz val="11"/>
      <color theme="1"/>
      <name val="Arial Narrow"/>
      <family val="2"/>
    </font>
    <font>
      <b/>
      <sz val="14"/>
      <color theme="1"/>
      <name val="Arial Narrow"/>
      <family val="2"/>
    </font>
    <font>
      <sz val="12"/>
      <name val="Arial"/>
      <family val="2"/>
    </font>
    <font>
      <sz val="9"/>
      <color theme="1"/>
      <name val="Arial Narrow"/>
      <family val="2"/>
    </font>
    <font>
      <sz val="10"/>
      <color theme="1"/>
      <name val="Arial Narrow"/>
      <family val="2"/>
    </font>
    <font>
      <sz val="14"/>
      <name val="Arial"/>
      <family val="2"/>
    </font>
    <font>
      <sz val="12"/>
      <color theme="1"/>
      <name val="Arial Narrow"/>
    </font>
    <font>
      <sz val="16"/>
      <color theme="1"/>
      <name val="Arial Narrow"/>
      <family val="2"/>
    </font>
    <font>
      <sz val="12"/>
      <name val="Arial Narrow"/>
      <family val="2"/>
    </font>
    <font>
      <sz val="12"/>
      <color rgb="FFFF0000"/>
      <name val="Arial Narrow"/>
      <family val="2"/>
    </font>
    <font>
      <u/>
      <sz val="12"/>
      <color theme="1"/>
      <name val="Arial Narrow"/>
      <family val="2"/>
    </font>
    <font>
      <u/>
      <sz val="12"/>
      <color rgb="FF000000"/>
      <name val="Arial Narrow"/>
      <family val="2"/>
    </font>
    <font>
      <u/>
      <sz val="12"/>
      <color rgb="FF1155CC"/>
      <name val="Arial Narrow"/>
      <family val="2"/>
    </font>
    <font>
      <sz val="12"/>
      <color rgb="FF000000"/>
      <name val="Arial Narrow"/>
      <family val="2"/>
      <charset val="1"/>
    </font>
    <font>
      <sz val="12"/>
      <color rgb="FF000000"/>
      <name val="Arial Narrow"/>
      <family val="2"/>
    </font>
    <font>
      <sz val="11"/>
      <name val="Arial"/>
      <family val="2"/>
      <charset val="1"/>
    </font>
    <font>
      <b/>
      <sz val="12"/>
      <color theme="1"/>
      <name val="Arial Narrow"/>
    </font>
    <font>
      <sz val="11"/>
      <color theme="1"/>
      <name val="Arial"/>
      <family val="2"/>
    </font>
    <font>
      <sz val="18"/>
      <color theme="1"/>
      <name val="Arial Narrow"/>
      <family val="2"/>
    </font>
    <font>
      <sz val="12"/>
      <color rgb="FF000000"/>
      <name val="Arial Narrow"/>
    </font>
    <font>
      <sz val="16"/>
      <name val="Arial"/>
      <family val="2"/>
    </font>
    <font>
      <sz val="14"/>
      <color theme="1"/>
      <name val="Arial"/>
      <family val="2"/>
    </font>
    <font>
      <b/>
      <sz val="14"/>
      <color theme="1"/>
      <name val="Arial"/>
      <family val="2"/>
    </font>
  </fonts>
  <fills count="14">
    <fill>
      <patternFill patternType="none"/>
    </fill>
    <fill>
      <patternFill patternType="gray125"/>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rgb="FF9CC2E5"/>
        <bgColor rgb="FF9CC2E5"/>
      </patternFill>
    </fill>
    <fill>
      <patternFill patternType="solid">
        <fgColor theme="9" tint="0.59999389629810485"/>
        <bgColor rgb="FFBDD6EE"/>
      </patternFill>
    </fill>
    <fill>
      <patternFill patternType="solid">
        <fgColor rgb="FFFFC000"/>
        <bgColor indexed="64"/>
      </patternFill>
    </fill>
    <fill>
      <patternFill patternType="solid">
        <fgColor theme="0"/>
        <bgColor theme="0"/>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FFFFF"/>
        <bgColor rgb="FFFFFFFF"/>
      </patternFill>
    </fill>
    <fill>
      <patternFill patternType="solid">
        <fgColor rgb="FF00B050"/>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1" fillId="0" borderId="0" xfId="0" applyFont="1" applyBorder="1" applyAlignment="1">
      <alignment horizontal="center" vertical="center"/>
    </xf>
    <xf numFmtId="0" fontId="2" fillId="0" borderId="0" xfId="0" applyFont="1" applyBorder="1"/>
    <xf numFmtId="0" fontId="4" fillId="0" borderId="0" xfId="0" applyFont="1" applyAlignment="1">
      <alignment horizontal="right"/>
    </xf>
    <xf numFmtId="0" fontId="0" fillId="0" borderId="0" xfId="0" applyBorder="1"/>
    <xf numFmtId="0" fontId="0" fillId="0" borderId="0" xfId="0" applyBorder="1"/>
    <xf numFmtId="0" fontId="3" fillId="2" borderId="2" xfId="0" applyFont="1" applyFill="1" applyBorder="1" applyAlignment="1">
      <alignment horizontal="center" vertical="center"/>
    </xf>
    <xf numFmtId="0" fontId="2" fillId="3" borderId="3" xfId="0" applyFont="1" applyFill="1" applyBorder="1"/>
    <xf numFmtId="0" fontId="2" fillId="3" borderId="4" xfId="0" applyFont="1" applyFill="1" applyBorder="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5" xfId="0" applyFont="1" applyFill="1" applyBorder="1" applyAlignment="1">
      <alignment horizontal="center"/>
    </xf>
    <xf numFmtId="0" fontId="3" fillId="5" borderId="3" xfId="0" applyFont="1" applyFill="1" applyBorder="1" applyAlignment="1">
      <alignment horizontal="center"/>
    </xf>
    <xf numFmtId="0" fontId="3" fillId="5" borderId="6" xfId="0" applyFont="1" applyFill="1" applyBorder="1" applyAlignment="1">
      <alignment horizont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6" xfId="0" applyFont="1" applyFill="1" applyBorder="1" applyAlignment="1">
      <alignment horizontal="center" vertical="center"/>
    </xf>
    <xf numFmtId="0" fontId="6" fillId="0" borderId="7" xfId="0" applyFont="1" applyBorder="1" applyAlignment="1">
      <alignment horizontal="center" vertical="center" wrapText="1"/>
    </xf>
    <xf numFmtId="0" fontId="2" fillId="0" borderId="7" xfId="0" applyFont="1" applyBorder="1"/>
    <xf numFmtId="0" fontId="6" fillId="0" borderId="7" xfId="0" applyFont="1" applyBorder="1" applyAlignment="1">
      <alignment horizontal="left" vertical="center" wrapText="1"/>
    </xf>
    <xf numFmtId="0" fontId="3" fillId="0" borderId="7" xfId="0" applyFont="1" applyBorder="1" applyAlignment="1">
      <alignment horizontal="center" vertical="center" wrapText="1"/>
    </xf>
    <xf numFmtId="0" fontId="6" fillId="0" borderId="7" xfId="0" applyFont="1" applyBorder="1" applyAlignment="1">
      <alignment horizontal="left" vertical="center"/>
    </xf>
    <xf numFmtId="0" fontId="6" fillId="0" borderId="7" xfId="0" applyFont="1" applyBorder="1" applyAlignment="1">
      <alignment horizontal="left" vertical="center"/>
    </xf>
    <xf numFmtId="0" fontId="7" fillId="0" borderId="7" xfId="0" applyFont="1" applyBorder="1" applyAlignment="1">
      <alignment horizontal="center" vertical="center" wrapText="1"/>
    </xf>
    <xf numFmtId="0" fontId="6"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textRotation="90" wrapText="1"/>
    </xf>
    <xf numFmtId="0" fontId="9" fillId="0" borderId="8" xfId="0" applyFont="1" applyBorder="1" applyAlignment="1">
      <alignment horizontal="center" vertical="center" wrapText="1"/>
    </xf>
    <xf numFmtId="0" fontId="10" fillId="0" borderId="7" xfId="0" applyFont="1" applyBorder="1" applyAlignment="1">
      <alignment horizontal="center"/>
    </xf>
    <xf numFmtId="0" fontId="11" fillId="0" borderId="7" xfId="0" applyFont="1" applyBorder="1" applyAlignment="1">
      <alignment horizontal="left" textRotation="90" wrapText="1"/>
    </xf>
    <xf numFmtId="0" fontId="12" fillId="0" borderId="7" xfId="0" applyFont="1" applyBorder="1" applyAlignment="1">
      <alignment horizontal="left" vertical="center" textRotation="90" wrapText="1"/>
    </xf>
    <xf numFmtId="0" fontId="6" fillId="0" borderId="7" xfId="0" applyFont="1" applyBorder="1" applyAlignment="1">
      <alignment horizontal="center" vertical="center" wrapText="1"/>
    </xf>
    <xf numFmtId="0" fontId="10" fillId="0" borderId="7" xfId="0" applyFont="1" applyBorder="1"/>
    <xf numFmtId="0" fontId="6" fillId="0" borderId="7" xfId="0" applyFont="1" applyBorder="1" applyAlignment="1">
      <alignment horizontal="center" vertical="center" textRotation="90" wrapText="1"/>
    </xf>
    <xf numFmtId="0" fontId="9"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8" borderId="7" xfId="0" applyFont="1" applyFill="1" applyBorder="1" applyAlignment="1">
      <alignment horizontal="center" vertical="center" wrapText="1"/>
    </xf>
    <xf numFmtId="0" fontId="1" fillId="8" borderId="7" xfId="0" applyFont="1" applyFill="1" applyBorder="1" applyAlignment="1">
      <alignment horizontal="left" vertical="center" wrapText="1"/>
    </xf>
    <xf numFmtId="0" fontId="1" fillId="0" borderId="7" xfId="0" applyFont="1" applyBorder="1" applyAlignment="1">
      <alignment horizontal="center" vertical="center"/>
    </xf>
    <xf numFmtId="9" fontId="1" fillId="0" borderId="7" xfId="0" applyNumberFormat="1" applyFont="1" applyBorder="1" applyAlignment="1">
      <alignment horizontal="left" vertical="center"/>
    </xf>
    <xf numFmtId="9" fontId="1" fillId="0" borderId="7" xfId="0" applyNumberFormat="1" applyFont="1" applyBorder="1" applyAlignment="1">
      <alignment horizontal="center" vertical="center"/>
    </xf>
    <xf numFmtId="164" fontId="1" fillId="0" borderId="7" xfId="0" applyNumberFormat="1" applyFont="1" applyBorder="1" applyAlignment="1">
      <alignment horizontal="left" vertical="center"/>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1" fillId="9" borderId="7" xfId="0" applyFont="1" applyFill="1" applyBorder="1" applyAlignment="1">
      <alignment vertical="center" wrapText="1"/>
    </xf>
    <xf numFmtId="0" fontId="1" fillId="0" borderId="7" xfId="0" applyFont="1" applyBorder="1" applyAlignment="1">
      <alignment horizontal="left" vertical="center" wrapText="1"/>
    </xf>
    <xf numFmtId="14" fontId="1" fillId="0" borderId="7" xfId="0" applyNumberFormat="1" applyFont="1" applyBorder="1" applyAlignment="1">
      <alignment horizontal="center" vertical="center" wrapText="1"/>
    </xf>
    <xf numFmtId="0" fontId="13" fillId="0" borderId="7" xfId="0" applyFont="1" applyFill="1" applyBorder="1" applyAlignment="1">
      <alignment horizontal="left" vertical="center" wrapText="1"/>
    </xf>
    <xf numFmtId="0" fontId="14" fillId="8" borderId="7" xfId="0" applyFont="1" applyFill="1" applyBorder="1" applyAlignment="1">
      <alignment vertical="center" wrapText="1"/>
    </xf>
    <xf numFmtId="0" fontId="1" fillId="10" borderId="7" xfId="0" applyFont="1" applyFill="1" applyBorder="1" applyAlignment="1">
      <alignment vertical="center" wrapText="1"/>
    </xf>
    <xf numFmtId="0" fontId="1" fillId="8" borderId="7" xfId="0" applyFont="1" applyFill="1" applyBorder="1" applyAlignment="1">
      <alignment vertical="center" wrapText="1"/>
    </xf>
    <xf numFmtId="0" fontId="15" fillId="8" borderId="7" xfId="0" applyFont="1" applyFill="1" applyBorder="1" applyAlignment="1">
      <alignment vertical="center" wrapText="1"/>
    </xf>
    <xf numFmtId="0" fontId="1" fillId="0" borderId="7" xfId="0" applyFont="1" applyBorder="1" applyAlignment="1">
      <alignment horizontal="center" vertical="center" wrapText="1"/>
    </xf>
    <xf numFmtId="0" fontId="16" fillId="0" borderId="7" xfId="0" applyFont="1" applyBorder="1" applyAlignment="1">
      <alignment horizontal="left" vertical="center" wrapText="1"/>
    </xf>
    <xf numFmtId="0" fontId="13" fillId="0" borderId="7" xfId="0" applyFont="1" applyFill="1" applyBorder="1" applyAlignment="1">
      <alignment vertical="center" wrapText="1"/>
    </xf>
    <xf numFmtId="0" fontId="14" fillId="0" borderId="7" xfId="0" applyFont="1" applyBorder="1" applyAlignment="1">
      <alignment horizontal="left" vertical="center" wrapText="1"/>
    </xf>
    <xf numFmtId="0" fontId="17" fillId="0" borderId="7" xfId="0" applyFont="1" applyBorder="1" applyAlignment="1">
      <alignment horizontal="left" vertical="center"/>
    </xf>
    <xf numFmtId="0" fontId="0" fillId="0" borderId="7" xfId="0" applyBorder="1" applyAlignment="1">
      <alignment wrapText="1"/>
    </xf>
    <xf numFmtId="0" fontId="18" fillId="0" borderId="7" xfId="0" applyFont="1" applyBorder="1" applyAlignment="1">
      <alignment horizontal="left" vertical="center" wrapText="1"/>
    </xf>
    <xf numFmtId="165" fontId="1" fillId="0" borderId="7" xfId="0" applyNumberFormat="1" applyFont="1" applyBorder="1" applyAlignment="1">
      <alignment horizontal="left" vertical="center" wrapText="1"/>
    </xf>
    <xf numFmtId="166" fontId="1" fillId="0" borderId="7" xfId="0" applyNumberFormat="1" applyFont="1" applyBorder="1" applyAlignment="1">
      <alignment horizontal="left" vertical="center" wrapText="1"/>
    </xf>
    <xf numFmtId="0" fontId="1" fillId="11" borderId="7" xfId="0" applyFont="1" applyFill="1" applyBorder="1" applyAlignment="1">
      <alignment vertical="center" wrapText="1"/>
    </xf>
    <xf numFmtId="0" fontId="1" fillId="7" borderId="7" xfId="0" applyFont="1" applyFill="1" applyBorder="1" applyAlignment="1">
      <alignment vertical="center" wrapText="1"/>
    </xf>
    <xf numFmtId="0" fontId="1" fillId="12" borderId="7" xfId="0" applyFont="1" applyFill="1" applyBorder="1" applyAlignment="1">
      <alignment horizontal="left" vertical="center" wrapText="1"/>
    </xf>
    <xf numFmtId="167" fontId="1" fillId="12" borderId="7" xfId="0" applyNumberFormat="1" applyFont="1" applyFill="1" applyBorder="1" applyAlignment="1">
      <alignment horizontal="left" vertical="center" wrapText="1"/>
    </xf>
    <xf numFmtId="0" fontId="14" fillId="0" borderId="7" xfId="0" applyFont="1" applyBorder="1" applyAlignment="1">
      <alignment vertical="center" wrapText="1"/>
    </xf>
    <xf numFmtId="0" fontId="1" fillId="13" borderId="7" xfId="0" applyFont="1" applyFill="1" applyBorder="1" applyAlignment="1">
      <alignment vertical="center" wrapText="1"/>
    </xf>
    <xf numFmtId="167" fontId="1" fillId="0" borderId="7" xfId="0" applyNumberFormat="1" applyFont="1" applyBorder="1" applyAlignment="1">
      <alignment horizontal="left" vertical="center" wrapText="1"/>
    </xf>
    <xf numFmtId="0" fontId="16" fillId="0" borderId="7" xfId="0" applyFont="1" applyBorder="1" applyAlignment="1">
      <alignment vertical="center" wrapText="1"/>
    </xf>
    <xf numFmtId="0" fontId="1" fillId="0" borderId="7" xfId="0" applyFont="1" applyBorder="1" applyAlignment="1">
      <alignment horizontal="left" vertical="center"/>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9" fontId="21" fillId="0" borderId="7" xfId="0" applyNumberFormat="1" applyFont="1" applyBorder="1" applyAlignment="1">
      <alignment horizontal="left" vertical="center"/>
    </xf>
    <xf numFmtId="168" fontId="21" fillId="0" borderId="7" xfId="0" applyNumberFormat="1" applyFont="1" applyBorder="1" applyAlignment="1">
      <alignment horizontal="left" vertical="center"/>
    </xf>
    <xf numFmtId="0" fontId="21" fillId="0" borderId="7" xfId="0" applyFont="1" applyBorder="1" applyAlignment="1">
      <alignment horizontal="left" vertical="center"/>
    </xf>
    <xf numFmtId="9" fontId="21" fillId="0" borderId="7" xfId="0" applyNumberFormat="1" applyFont="1" applyBorder="1" applyAlignment="1">
      <alignment horizontal="center" vertical="center"/>
    </xf>
    <xf numFmtId="0" fontId="21" fillId="0" borderId="7" xfId="0" applyFont="1" applyBorder="1" applyAlignment="1">
      <alignment horizontal="left" vertical="center" wrapText="1"/>
    </xf>
    <xf numFmtId="0" fontId="21" fillId="0" borderId="7" xfId="0" applyFont="1" applyBorder="1" applyAlignment="1">
      <alignment horizontal="left" vertical="center"/>
    </xf>
    <xf numFmtId="0" fontId="22" fillId="0" borderId="7" xfId="0" applyFont="1" applyBorder="1" applyAlignment="1">
      <alignment horizontal="center" vertical="center" wrapText="1"/>
    </xf>
    <xf numFmtId="17" fontId="22" fillId="0" borderId="7" xfId="0" applyNumberFormat="1" applyFont="1" applyBorder="1" applyAlignment="1">
      <alignment horizontal="center" vertical="center" wrapText="1"/>
    </xf>
    <xf numFmtId="169" fontId="22" fillId="0" borderId="7" xfId="0" applyNumberFormat="1" applyFont="1" applyBorder="1" applyAlignment="1">
      <alignment horizontal="center" vertical="center" wrapText="1"/>
    </xf>
    <xf numFmtId="0" fontId="22" fillId="0" borderId="7" xfId="0" applyFont="1" applyBorder="1" applyAlignment="1">
      <alignment horizontal="left" vertical="center" wrapText="1"/>
    </xf>
    <xf numFmtId="0" fontId="16" fillId="0" borderId="7" xfId="0" applyFont="1" applyBorder="1" applyAlignment="1">
      <alignment vertical="center"/>
    </xf>
    <xf numFmtId="0" fontId="23" fillId="0" borderId="7" xfId="0" applyFont="1" applyBorder="1" applyAlignment="1">
      <alignment wrapText="1"/>
    </xf>
    <xf numFmtId="0" fontId="23" fillId="0" borderId="7" xfId="0" applyFont="1" applyBorder="1" applyAlignment="1">
      <alignment vertical="center" wrapText="1"/>
    </xf>
    <xf numFmtId="9" fontId="17" fillId="0" borderId="7"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1" fillId="0" borderId="7" xfId="0" applyFont="1" applyBorder="1" applyAlignment="1">
      <alignment horizontal="center" vertical="center"/>
    </xf>
    <xf numFmtId="14" fontId="1" fillId="0" borderId="7" xfId="0" applyNumberFormat="1" applyFont="1" applyBorder="1" applyAlignment="1">
      <alignment horizontal="center" vertical="center" wrapText="1"/>
    </xf>
    <xf numFmtId="0" fontId="22" fillId="0" borderId="7" xfId="0" applyFont="1" applyBorder="1" applyAlignment="1">
      <alignment horizontal="center" vertical="center"/>
    </xf>
    <xf numFmtId="0" fontId="10" fillId="0" borderId="7" xfId="0" applyFont="1" applyBorder="1" applyAlignment="1">
      <alignment horizontal="center" vertical="center"/>
    </xf>
    <xf numFmtId="0" fontId="22" fillId="0" borderId="7" xfId="0" applyFont="1" applyBorder="1" applyAlignment="1">
      <alignment vertical="center" wrapText="1"/>
    </xf>
    <xf numFmtId="0" fontId="25" fillId="0" borderId="7" xfId="0" applyFont="1" applyBorder="1" applyAlignment="1">
      <alignment vertical="center" wrapText="1"/>
    </xf>
    <xf numFmtId="0" fontId="13" fillId="0" borderId="7" xfId="0" applyFont="1" applyFill="1" applyBorder="1" applyAlignment="1">
      <alignment horizontal="left" vertical="center" wrapText="1"/>
    </xf>
    <xf numFmtId="0" fontId="22" fillId="0" borderId="7" xfId="0" applyFont="1" applyBorder="1" applyAlignment="1">
      <alignment horizontal="left" vertical="center"/>
    </xf>
    <xf numFmtId="9" fontId="1" fillId="0" borderId="7" xfId="0" applyNumberFormat="1" applyFont="1" applyBorder="1" applyAlignment="1">
      <alignment horizontal="left" vertical="center"/>
    </xf>
    <xf numFmtId="164" fontId="1" fillId="0" borderId="7" xfId="0" applyNumberFormat="1" applyFont="1" applyBorder="1" applyAlignment="1">
      <alignment horizontal="left" vertical="center"/>
    </xf>
    <xf numFmtId="0" fontId="26" fillId="0" borderId="7" xfId="0" applyFont="1" applyBorder="1" applyAlignment="1">
      <alignment horizontal="left" vertical="center" wrapText="1"/>
    </xf>
    <xf numFmtId="0" fontId="27" fillId="0" borderId="7" xfId="0" applyFont="1" applyBorder="1" applyAlignment="1">
      <alignment horizontal="left" vertical="top" wrapText="1"/>
    </xf>
    <xf numFmtId="0" fontId="28" fillId="0" borderId="7" xfId="0" applyFont="1" applyBorder="1" applyAlignment="1">
      <alignment vertical="center" wrapText="1"/>
    </xf>
    <xf numFmtId="0" fontId="27" fillId="0" borderId="7" xfId="0" applyFont="1" applyBorder="1" applyAlignment="1">
      <alignment horizontal="left" vertical="center" wrapText="1"/>
    </xf>
    <xf numFmtId="9" fontId="14" fillId="0" borderId="7" xfId="0" applyNumberFormat="1" applyFont="1" applyBorder="1" applyAlignment="1">
      <alignment horizontal="left" vertical="center"/>
    </xf>
    <xf numFmtId="14" fontId="16" fillId="0" borderId="7" xfId="0" applyNumberFormat="1" applyFont="1" applyBorder="1" applyAlignment="1">
      <alignment horizontal="left" vertical="center" wrapText="1"/>
    </xf>
    <xf numFmtId="14" fontId="1" fillId="0" borderId="7" xfId="0" applyNumberFormat="1" applyFont="1" applyBorder="1" applyAlignment="1">
      <alignment horizontal="left" vertical="center" wrapText="1"/>
    </xf>
    <xf numFmtId="9" fontId="1" fillId="0" borderId="7" xfId="0" applyNumberFormat="1" applyFont="1" applyBorder="1" applyAlignment="1">
      <alignment horizontal="left" vertical="center" wrapText="1"/>
    </xf>
    <xf numFmtId="0" fontId="13" fillId="0" borderId="7" xfId="0" applyFont="1" applyFill="1" applyBorder="1" applyAlignment="1">
      <alignment horizontal="left" vertical="top" wrapText="1"/>
    </xf>
    <xf numFmtId="0" fontId="1" fillId="0" borderId="0" xfId="0" applyFont="1" applyAlignment="1">
      <alignment horizontal="left" vertical="center"/>
    </xf>
    <xf numFmtId="0" fontId="1" fillId="0" borderId="0" xfId="0" applyFont="1"/>
    <xf numFmtId="0" fontId="29" fillId="0" borderId="9" xfId="0" applyFont="1" applyBorder="1" applyAlignment="1">
      <alignment horizontal="left" vertical="top" wrapText="1"/>
    </xf>
    <xf numFmtId="0" fontId="29" fillId="0" borderId="0" xfId="0" applyFont="1" applyBorder="1" applyAlignment="1">
      <alignment horizontal="left" vertical="top" wrapText="1"/>
    </xf>
    <xf numFmtId="0" fontId="25" fillId="0" borderId="0" xfId="0" applyFont="1" applyBorder="1" applyAlignment="1">
      <alignment vertical="center" wrapText="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5" fillId="7" borderId="10" xfId="0" applyFont="1" applyFill="1" applyBorder="1" applyAlignment="1">
      <alignment horizontal="center"/>
    </xf>
  </cellXfs>
  <cellStyles count="1">
    <cellStyle name="Normal" xfId="0" builtinId="0"/>
  </cellStyles>
  <dxfs count="669">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F19E532D-8505-4BB7-9B56-433BDDE880A6}"/>
            </a:ext>
          </a:extLst>
        </xdr:cNvPr>
        <xdr:cNvPicPr preferRelativeResize="0"/>
      </xdr:nvPicPr>
      <xdr:blipFill>
        <a:blip xmlns:r="http://schemas.openxmlformats.org/officeDocument/2006/relationships" r:embed="rId1" cstate="print"/>
        <a:stretch>
          <a:fillRect/>
        </a:stretch>
      </xdr:blipFill>
      <xdr:spPr>
        <a:xfrm>
          <a:off x="1724025" y="47625"/>
          <a:ext cx="828675" cy="7905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III%20cuatrimestre%20%202022%20CI%20Mapa%20de%20riesgos%20Corrupci&#243;n%20Institucional_V5_02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Riesgos%20para%20revisi&#243;n/SEC%20Corrup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Riesgos%20para%20revisi&#243;n/OAJ%20corrup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VF%20Mapa%20de%20riesgos%20Corrupci&#243;n%20Institucional_V3_Abril_SA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VF%20Mapa%20de%20riesgos%20Corrupci&#243;n%20Institucional_V3_Abril_SA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SEC%20Corrup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OAJ%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Matriz Riesgos Corrup 3era líne"/>
      <sheetName val="Tablas"/>
    </sheetNames>
    <sheetDataSet>
      <sheetData sheetId="0"/>
      <sheetData sheetId="1"/>
      <sheetData sheetId="2"/>
      <sheetData sheetId="3">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15">
          <cell r="B115" t="str">
            <v>Asignado</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15">
          <cell r="B115" t="str">
            <v>Asignado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MiHdVEnNid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995"/>
  <sheetViews>
    <sheetView tabSelected="1" zoomScale="60" zoomScaleNormal="60" workbookViewId="0">
      <selection activeCell="G33" sqref="G33"/>
    </sheetView>
  </sheetViews>
  <sheetFormatPr baseColWidth="10" defaultColWidth="12.625" defaultRowHeight="15" customHeight="1" x14ac:dyDescent="0.2"/>
  <cols>
    <col min="1" max="1" width="14.625" customWidth="1"/>
    <col min="3" max="3" width="30.25" customWidth="1"/>
    <col min="4" max="4" width="5.25" customWidth="1"/>
    <col min="5" max="5" width="29" customWidth="1"/>
    <col min="6" max="6" width="14.875" customWidth="1"/>
    <col min="7" max="7" width="21.375" customWidth="1"/>
    <col min="8" max="8" width="26" customWidth="1"/>
    <col min="9" max="9" width="13.125" customWidth="1"/>
    <col min="10" max="10" width="7.125" hidden="1" customWidth="1"/>
    <col min="11" max="13" width="5.875" customWidth="1"/>
    <col min="14" max="14" width="7.875" customWidth="1"/>
    <col min="15" max="16" width="5.875" customWidth="1"/>
    <col min="17" max="17" width="7" customWidth="1"/>
    <col min="18" max="18" width="12.2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3.5" hidden="1" customWidth="1"/>
    <col min="33" max="33" width="14.125" customWidth="1"/>
    <col min="34" max="34" width="35.375" customWidth="1"/>
    <col min="35" max="35" width="36.625" customWidth="1"/>
    <col min="36" max="36" width="10.25" customWidth="1"/>
    <col min="37" max="37" width="2.875" hidden="1" customWidth="1"/>
    <col min="38" max="38" width="11.25" customWidth="1"/>
    <col min="39" max="39" width="5.375" hidden="1" customWidth="1"/>
    <col min="40" max="40" width="10.25" customWidth="1"/>
    <col min="41" max="41" width="4.875" hidden="1" customWidth="1"/>
    <col min="42" max="42" width="9.5" customWidth="1"/>
    <col min="43" max="43" width="4.75" hidden="1" customWidth="1"/>
    <col min="44" max="44" width="10.25" customWidth="1"/>
    <col min="45" max="45" width="6.75" hidden="1" customWidth="1"/>
    <col min="46" max="46" width="15.75" customWidth="1"/>
    <col min="47" max="47" width="5.75" hidden="1" customWidth="1"/>
    <col min="48" max="48" width="11.75" customWidth="1"/>
    <col min="49" max="49" width="4" hidden="1" customWidth="1"/>
    <col min="50" max="50" width="6.25" hidden="1" customWidth="1"/>
    <col min="51" max="51" width="14" customWidth="1"/>
    <col min="52" max="52" width="14.75" customWidth="1"/>
    <col min="53" max="53" width="12.5" customWidth="1"/>
    <col min="54" max="54" width="11.125" customWidth="1"/>
    <col min="55" max="55" width="14.25" customWidth="1"/>
    <col min="56" max="56" width="14.375" customWidth="1"/>
    <col min="57" max="57" width="40.875" customWidth="1"/>
    <col min="58" max="58" width="5.625" customWidth="1"/>
    <col min="59" max="59" width="14.125" customWidth="1"/>
    <col min="60" max="60" width="14.5" hidden="1" customWidth="1"/>
    <col min="61" max="61" width="14.25" customWidth="1"/>
    <col min="62" max="62" width="17.375" hidden="1" customWidth="1"/>
    <col min="63" max="63" width="15.125" customWidth="1"/>
    <col min="64" max="64" width="14.25" customWidth="1"/>
    <col min="65" max="65" width="27.75" customWidth="1"/>
    <col min="66" max="66" width="20.625" customWidth="1"/>
    <col min="67" max="68" width="15.625" customWidth="1"/>
    <col min="69" max="69" width="22.625" customWidth="1"/>
    <col min="70" max="70" width="14.5" customWidth="1"/>
    <col min="71" max="71" width="67.125" customWidth="1"/>
  </cols>
  <sheetData>
    <row r="1" spans="1:71" ht="22.5" customHeight="1" x14ac:dyDescent="0.25">
      <c r="A1" s="1"/>
      <c r="B1" s="2"/>
      <c r="C1" s="2"/>
      <c r="D1" s="116" t="s">
        <v>0</v>
      </c>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3" t="s">
        <v>1</v>
      </c>
    </row>
    <row r="2" spans="1:71" ht="22.5" customHeight="1" x14ac:dyDescent="0.2">
      <c r="A2" s="2"/>
      <c r="B2" s="4"/>
      <c r="C2" s="2"/>
      <c r="D2" s="117" t="s">
        <v>234</v>
      </c>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row>
    <row r="3" spans="1:71" ht="22.5" customHeight="1" thickBot="1" x14ac:dyDescent="0.25">
      <c r="A3" s="2"/>
      <c r="B3" s="2"/>
      <c r="C3" s="2"/>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5"/>
    </row>
    <row r="4" spans="1:71" ht="15.75" customHeight="1" thickBot="1" x14ac:dyDescent="0.3">
      <c r="A4" s="6" t="s">
        <v>2</v>
      </c>
      <c r="B4" s="7"/>
      <c r="C4" s="8"/>
      <c r="D4" s="9" t="s">
        <v>3</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c r="AH4" s="12" t="s">
        <v>4</v>
      </c>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4"/>
      <c r="BM4" s="15" t="s">
        <v>5</v>
      </c>
      <c r="BN4" s="16"/>
      <c r="BO4" s="16"/>
      <c r="BP4" s="16"/>
      <c r="BQ4" s="16"/>
      <c r="BR4" s="17"/>
      <c r="BS4" s="118" t="s">
        <v>235</v>
      </c>
    </row>
    <row r="5" spans="1:71" ht="21" customHeight="1" x14ac:dyDescent="0.2">
      <c r="A5" s="18" t="s">
        <v>6</v>
      </c>
      <c r="B5" s="18" t="s">
        <v>7</v>
      </c>
      <c r="C5" s="18" t="s">
        <v>8</v>
      </c>
      <c r="D5" s="18" t="s">
        <v>9</v>
      </c>
      <c r="E5" s="18" t="s">
        <v>10</v>
      </c>
      <c r="F5" s="18" t="s">
        <v>11</v>
      </c>
      <c r="G5" s="18" t="s">
        <v>12</v>
      </c>
      <c r="H5" s="19"/>
      <c r="I5" s="20" t="s">
        <v>13</v>
      </c>
      <c r="J5" s="21" t="s">
        <v>14</v>
      </c>
      <c r="K5" s="22" t="s">
        <v>15</v>
      </c>
      <c r="L5" s="19"/>
      <c r="M5" s="19"/>
      <c r="N5" s="19"/>
      <c r="O5" s="19"/>
      <c r="P5" s="19"/>
      <c r="Q5" s="19"/>
      <c r="R5" s="19"/>
      <c r="S5" s="19"/>
      <c r="T5" s="19"/>
      <c r="U5" s="19"/>
      <c r="V5" s="19"/>
      <c r="W5" s="19"/>
      <c r="X5" s="19"/>
      <c r="Y5" s="19"/>
      <c r="Z5" s="19"/>
      <c r="AA5" s="19"/>
      <c r="AB5" s="19"/>
      <c r="AC5" s="19"/>
      <c r="AD5" s="23"/>
      <c r="AE5" s="24" t="s">
        <v>16</v>
      </c>
      <c r="AF5" s="25"/>
      <c r="AG5" s="24" t="s">
        <v>17</v>
      </c>
      <c r="AH5" s="24" t="s">
        <v>18</v>
      </c>
      <c r="AI5" s="21" t="s">
        <v>19</v>
      </c>
      <c r="AJ5" s="21" t="s">
        <v>20</v>
      </c>
      <c r="AK5" s="21"/>
      <c r="AL5" s="21"/>
      <c r="AM5" s="21"/>
      <c r="AN5" s="21"/>
      <c r="AO5" s="21"/>
      <c r="AP5" s="21"/>
      <c r="AQ5" s="21"/>
      <c r="AR5" s="21"/>
      <c r="AS5" s="21"/>
      <c r="AT5" s="21"/>
      <c r="AU5" s="21"/>
      <c r="AV5" s="21"/>
      <c r="AW5" s="21"/>
      <c r="AX5" s="21"/>
      <c r="AY5" s="21"/>
      <c r="AZ5" s="21" t="s">
        <v>21</v>
      </c>
      <c r="BA5" s="21"/>
      <c r="BB5" s="26"/>
      <c r="BC5" s="21" t="s">
        <v>22</v>
      </c>
      <c r="BD5" s="21"/>
      <c r="BE5" s="21"/>
      <c r="BF5" s="21"/>
      <c r="BG5" s="21"/>
      <c r="BH5" s="26"/>
      <c r="BI5" s="21" t="s">
        <v>23</v>
      </c>
      <c r="BJ5" s="21"/>
      <c r="BK5" s="21"/>
      <c r="BL5" s="27" t="s">
        <v>24</v>
      </c>
      <c r="BM5" s="21" t="s">
        <v>25</v>
      </c>
      <c r="BN5" s="21" t="s">
        <v>26</v>
      </c>
      <c r="BO5" s="21" t="s">
        <v>27</v>
      </c>
      <c r="BP5" s="21" t="s">
        <v>28</v>
      </c>
      <c r="BQ5" s="21" t="s">
        <v>29</v>
      </c>
      <c r="BR5" s="21" t="s">
        <v>30</v>
      </c>
      <c r="BS5" s="28" t="s">
        <v>31</v>
      </c>
    </row>
    <row r="6" spans="1:71" ht="115.5" customHeight="1" x14ac:dyDescent="0.2">
      <c r="A6" s="19"/>
      <c r="B6" s="19"/>
      <c r="C6" s="19"/>
      <c r="D6" s="19"/>
      <c r="E6" s="19"/>
      <c r="F6" s="19"/>
      <c r="G6" s="19"/>
      <c r="H6" s="19"/>
      <c r="I6" s="19"/>
      <c r="J6" s="29"/>
      <c r="K6" s="30" t="s">
        <v>32</v>
      </c>
      <c r="L6" s="30" t="s">
        <v>33</v>
      </c>
      <c r="M6" s="30" t="s">
        <v>34</v>
      </c>
      <c r="N6" s="30" t="s">
        <v>35</v>
      </c>
      <c r="O6" s="30" t="s">
        <v>36</v>
      </c>
      <c r="P6" s="30" t="s">
        <v>37</v>
      </c>
      <c r="Q6" s="30" t="s">
        <v>38</v>
      </c>
      <c r="R6" s="30" t="s">
        <v>39</v>
      </c>
      <c r="S6" s="30" t="s">
        <v>40</v>
      </c>
      <c r="T6" s="30" t="s">
        <v>41</v>
      </c>
      <c r="U6" s="30" t="s">
        <v>42</v>
      </c>
      <c r="V6" s="30" t="s">
        <v>43</v>
      </c>
      <c r="W6" s="30" t="s">
        <v>44</v>
      </c>
      <c r="X6" s="30" t="s">
        <v>45</v>
      </c>
      <c r="Y6" s="30" t="s">
        <v>46</v>
      </c>
      <c r="Z6" s="30" t="s">
        <v>47</v>
      </c>
      <c r="AA6" s="30" t="s">
        <v>48</v>
      </c>
      <c r="AB6" s="30" t="s">
        <v>49</v>
      </c>
      <c r="AC6" s="30" t="s">
        <v>50</v>
      </c>
      <c r="AD6" s="31"/>
      <c r="AE6" s="19"/>
      <c r="AF6" s="32"/>
      <c r="AG6" s="19"/>
      <c r="AH6" s="24"/>
      <c r="AI6" s="33"/>
      <c r="AJ6" s="34" t="s">
        <v>51</v>
      </c>
      <c r="AK6" s="34"/>
      <c r="AL6" s="34" t="s">
        <v>52</v>
      </c>
      <c r="AM6" s="34"/>
      <c r="AN6" s="34" t="s">
        <v>53</v>
      </c>
      <c r="AO6" s="34"/>
      <c r="AP6" s="34" t="s">
        <v>54</v>
      </c>
      <c r="AQ6" s="34"/>
      <c r="AR6" s="34" t="s">
        <v>55</v>
      </c>
      <c r="AS6" s="34"/>
      <c r="AT6" s="34" t="s">
        <v>56</v>
      </c>
      <c r="AU6" s="34"/>
      <c r="AV6" s="34" t="s">
        <v>57</v>
      </c>
      <c r="AW6" s="34"/>
      <c r="AX6" s="34"/>
      <c r="AY6" s="32" t="s">
        <v>58</v>
      </c>
      <c r="AZ6" s="32" t="s">
        <v>59</v>
      </c>
      <c r="BA6" s="32" t="s">
        <v>60</v>
      </c>
      <c r="BB6" s="32"/>
      <c r="BC6" s="32" t="s">
        <v>61</v>
      </c>
      <c r="BD6" s="32" t="s">
        <v>62</v>
      </c>
      <c r="BE6" s="32" t="s">
        <v>63</v>
      </c>
      <c r="BF6" s="32"/>
      <c r="BG6" s="32" t="s">
        <v>22</v>
      </c>
      <c r="BH6" s="32"/>
      <c r="BI6" s="32" t="s">
        <v>64</v>
      </c>
      <c r="BJ6" s="32"/>
      <c r="BK6" s="32" t="s">
        <v>65</v>
      </c>
      <c r="BL6" s="33"/>
      <c r="BM6" s="33"/>
      <c r="BN6" s="33"/>
      <c r="BO6" s="33"/>
      <c r="BP6" s="33"/>
      <c r="BQ6" s="33"/>
      <c r="BR6" s="33"/>
      <c r="BS6" s="35"/>
    </row>
    <row r="7" spans="1:71" ht="165" customHeight="1" x14ac:dyDescent="0.2">
      <c r="A7" s="36" t="s">
        <v>66</v>
      </c>
      <c r="B7" s="37" t="s">
        <v>67</v>
      </c>
      <c r="C7" s="38" t="s">
        <v>68</v>
      </c>
      <c r="D7" s="39">
        <v>1</v>
      </c>
      <c r="E7" s="36" t="s">
        <v>69</v>
      </c>
      <c r="F7" s="36" t="s">
        <v>70</v>
      </c>
      <c r="G7" s="36" t="s">
        <v>71</v>
      </c>
      <c r="H7" s="36" t="str">
        <f>IFERROR(VLOOKUP(G7,[1]Tablas!$A$15:$D$19,4,0)," ")</f>
        <v>El evento podrá ocurrir en algún momento</v>
      </c>
      <c r="I7" s="39" t="str">
        <f>IFERROR(VLOOKUP(G7,[1]Tablas!$A$15:$C$19,3,0)," ")</f>
        <v>Posible</v>
      </c>
      <c r="J7" s="40" t="str">
        <f>IFERROR(VLOOKUP(G7,[1]Tablas!$A$15:$B$19,2,0)," ")</f>
        <v>Posible</v>
      </c>
      <c r="K7" s="41" t="s">
        <v>72</v>
      </c>
      <c r="L7" s="41"/>
      <c r="M7" s="41"/>
      <c r="N7" s="41" t="s">
        <v>72</v>
      </c>
      <c r="O7" s="41" t="s">
        <v>72</v>
      </c>
      <c r="P7" s="41"/>
      <c r="Q7" s="41" t="s">
        <v>72</v>
      </c>
      <c r="R7" s="41" t="s">
        <v>72</v>
      </c>
      <c r="S7" s="41"/>
      <c r="T7" s="41"/>
      <c r="U7" s="41" t="s">
        <v>72</v>
      </c>
      <c r="V7" s="41" t="s">
        <v>72</v>
      </c>
      <c r="W7" s="41"/>
      <c r="X7" s="41"/>
      <c r="Y7" s="41" t="s">
        <v>72</v>
      </c>
      <c r="Z7" s="41"/>
      <c r="AA7" s="41" t="s">
        <v>72</v>
      </c>
      <c r="AB7" s="41"/>
      <c r="AC7" s="41"/>
      <c r="AD7" s="42">
        <f t="shared" ref="AD7:AD11" si="0">COUNTIF(K7:AC7,"X")</f>
        <v>9</v>
      </c>
      <c r="AE7" s="39" t="str">
        <f t="shared" ref="AE7:AE11" si="1">IF(AD7=0," ",IF(AD7&lt;6,"Moderado",IF(AD7&lt;12,"Mayor",IF(AD7&lt;20,"Catastrófico"))))</f>
        <v>Mayor</v>
      </c>
      <c r="AF7" s="40" t="str">
        <f>CONCATENATE(I7,AE7)</f>
        <v>PosibleMayor</v>
      </c>
      <c r="AG7" s="39" t="str">
        <f>IFERROR(VLOOKUP(AF7,[1]Tablas!$C$159:$D$173,2,0)," ")</f>
        <v>Extremo</v>
      </c>
      <c r="AH7" s="43" t="s">
        <v>73</v>
      </c>
      <c r="AI7" s="43" t="s">
        <v>74</v>
      </c>
      <c r="AJ7" s="43" t="s">
        <v>75</v>
      </c>
      <c r="AK7" s="44">
        <f>IFERROR(VLOOKUP(AJ7,[1]Tablas!$B$115:$C$116,2,0)," ")</f>
        <v>15</v>
      </c>
      <c r="AL7" s="43" t="s">
        <v>76</v>
      </c>
      <c r="AM7" s="44">
        <f>IFERROR(VLOOKUP(AL7,[1]Tablas!$B$118:$C$119,2,0)," ")</f>
        <v>15</v>
      </c>
      <c r="AN7" s="43" t="s">
        <v>77</v>
      </c>
      <c r="AO7" s="44">
        <f>IFERROR(VLOOKUP(AN7,[1]Tablas!$B$121:$C$122,2,0)," ")</f>
        <v>15</v>
      </c>
      <c r="AP7" s="43" t="s">
        <v>78</v>
      </c>
      <c r="AQ7" s="44">
        <f>IFERROR(VLOOKUP(AP7,[1]Tablas!$B$124:$C$126,2,0)," ")</f>
        <v>15</v>
      </c>
      <c r="AR7" s="43" t="s">
        <v>79</v>
      </c>
      <c r="AS7" s="44">
        <f>IFERROR(VLOOKUP(AR7,[1]Tablas!$B$128:$C$129,2,0)," ")</f>
        <v>15</v>
      </c>
      <c r="AT7" s="43" t="s">
        <v>80</v>
      </c>
      <c r="AU7" s="44">
        <f>IFERROR(VLOOKUP(AT7,[1]Tablas!$B$131:$C$132,2,0)," ")</f>
        <v>15</v>
      </c>
      <c r="AV7" s="43" t="s">
        <v>81</v>
      </c>
      <c r="AW7" s="44">
        <f>IFERROR(VLOOKUP(AV7,[1]Tablas!$B$134:$C$136,2,0)," ")</f>
        <v>15</v>
      </c>
      <c r="AX7" s="43">
        <v>105</v>
      </c>
      <c r="AY7" s="45" t="str">
        <f t="shared" ref="AY7:AY26" si="2">IF(AX7=0," ",IF(AX7&lt;85,"Débil",IF(AX7&lt;95,"Moderado",IF(AX7&gt;96,"Fuerte"))))</f>
        <v>Fuerte</v>
      </c>
      <c r="AZ7" s="43" t="s">
        <v>82</v>
      </c>
      <c r="BA7" s="46" t="s">
        <v>83</v>
      </c>
      <c r="BB7" s="46" t="s">
        <v>84</v>
      </c>
      <c r="BC7" s="46" t="s">
        <v>83</v>
      </c>
      <c r="BD7" s="43" t="s">
        <v>85</v>
      </c>
      <c r="BE7" s="43"/>
      <c r="BF7" s="45">
        <f>+AX7</f>
        <v>105</v>
      </c>
      <c r="BG7" s="39" t="str">
        <f>IF(BF7=0," ",IF(BF7&lt;50,"Débil",IF(BF7&lt;99,"Moderado",IF(BF7&gt;100,"Fuerte"))))</f>
        <v>Fuerte</v>
      </c>
      <c r="BH7" s="45" t="str">
        <f>CONCATENATE(I7,BG7)</f>
        <v>PosibleFuerte</v>
      </c>
      <c r="BI7" s="39" t="str">
        <f>IFERROR(VLOOKUP(BH7,[1]Tablas!$H$186:$I$200,2,0)," ")</f>
        <v>Rara vez</v>
      </c>
      <c r="BJ7" s="45" t="str">
        <f>CONCATENATE(BI7,AE7)</f>
        <v>Rara vezMayor</v>
      </c>
      <c r="BK7" s="39" t="str">
        <f>IFERROR(VLOOKUP(BJ7,[1]Tablas!$C$159:$D$173,2,0)," ")</f>
        <v>Moderado</v>
      </c>
      <c r="BL7" s="36" t="s">
        <v>86</v>
      </c>
      <c r="BM7" s="47" t="s">
        <v>87</v>
      </c>
      <c r="BN7" s="36" t="s">
        <v>88</v>
      </c>
      <c r="BO7" s="48">
        <v>44772</v>
      </c>
      <c r="BP7" s="48">
        <v>44804</v>
      </c>
      <c r="BQ7" s="36"/>
      <c r="BR7" s="36" t="s">
        <v>89</v>
      </c>
      <c r="BS7" s="49" t="s">
        <v>90</v>
      </c>
    </row>
    <row r="8" spans="1:71" ht="135.75" customHeight="1" x14ac:dyDescent="0.2">
      <c r="A8" s="36"/>
      <c r="B8" s="37"/>
      <c r="C8" s="38"/>
      <c r="D8" s="39"/>
      <c r="E8" s="36"/>
      <c r="F8" s="36"/>
      <c r="G8" s="36"/>
      <c r="H8" s="36"/>
      <c r="I8" s="39"/>
      <c r="J8" s="40"/>
      <c r="K8" s="41"/>
      <c r="L8" s="41"/>
      <c r="M8" s="41"/>
      <c r="N8" s="41"/>
      <c r="O8" s="41"/>
      <c r="P8" s="41"/>
      <c r="Q8" s="41"/>
      <c r="R8" s="41"/>
      <c r="S8" s="41"/>
      <c r="T8" s="41"/>
      <c r="U8" s="41"/>
      <c r="V8" s="41"/>
      <c r="W8" s="41"/>
      <c r="X8" s="41"/>
      <c r="Y8" s="41"/>
      <c r="Z8" s="41"/>
      <c r="AA8" s="41"/>
      <c r="AB8" s="41"/>
      <c r="AC8" s="41"/>
      <c r="AD8" s="42"/>
      <c r="AE8" s="39"/>
      <c r="AF8" s="40"/>
      <c r="AG8" s="39"/>
      <c r="AH8" s="50" t="s">
        <v>73</v>
      </c>
      <c r="AI8" s="43" t="s">
        <v>91</v>
      </c>
      <c r="AJ8" s="43" t="s">
        <v>75</v>
      </c>
      <c r="AK8" s="44">
        <f>IFERROR(VLOOKUP(AJ8,[1]Tablas!$B$115:$C$116,2,0)," ")</f>
        <v>15</v>
      </c>
      <c r="AL8" s="43" t="s">
        <v>92</v>
      </c>
      <c r="AM8" s="44">
        <f>IFERROR(VLOOKUP(AL8,[1]Tablas!$B$118:$C$119,2,0)," ")</f>
        <v>0</v>
      </c>
      <c r="AN8" s="43" t="s">
        <v>93</v>
      </c>
      <c r="AO8" s="44">
        <f>IFERROR(VLOOKUP(AN8,[1]Tablas!$B$121:$C$122,2,0)," ")</f>
        <v>0</v>
      </c>
      <c r="AP8" s="43" t="s">
        <v>78</v>
      </c>
      <c r="AQ8" s="44">
        <f>IFERROR(VLOOKUP(AP8,[1]Tablas!$B$124:$C$126,2,0)," ")</f>
        <v>15</v>
      </c>
      <c r="AR8" s="43" t="s">
        <v>79</v>
      </c>
      <c r="AS8" s="44">
        <f>IFERROR(VLOOKUP(AR8,[1]Tablas!$B$128:$C$129,2,0)," ")</f>
        <v>15</v>
      </c>
      <c r="AT8" s="43" t="s">
        <v>80</v>
      </c>
      <c r="AU8" s="44">
        <f>IFERROR(VLOOKUP(AT8,[1]Tablas!$B$131:$C$132,2,0)," ")</f>
        <v>15</v>
      </c>
      <c r="AV8" s="43" t="s">
        <v>81</v>
      </c>
      <c r="AW8" s="44">
        <f>IFERROR(VLOOKUP(AV8,[1]Tablas!$B$134:$C$136,2,0)," ")</f>
        <v>15</v>
      </c>
      <c r="AX8" s="43">
        <v>75</v>
      </c>
      <c r="AY8" s="45" t="str">
        <f t="shared" si="2"/>
        <v>Débil</v>
      </c>
      <c r="AZ8" s="43" t="s">
        <v>82</v>
      </c>
      <c r="BA8" s="46" t="s">
        <v>83</v>
      </c>
      <c r="BB8" s="51" t="s">
        <v>94</v>
      </c>
      <c r="BC8" s="51" t="s">
        <v>95</v>
      </c>
      <c r="BD8" s="43" t="s">
        <v>96</v>
      </c>
      <c r="BE8" s="43" t="s">
        <v>97</v>
      </c>
      <c r="BF8" s="45"/>
      <c r="BG8" s="39"/>
      <c r="BH8" s="45"/>
      <c r="BI8" s="39"/>
      <c r="BJ8" s="45"/>
      <c r="BK8" s="39"/>
      <c r="BL8" s="36"/>
      <c r="BM8" s="47"/>
      <c r="BN8" s="36"/>
      <c r="BO8" s="36"/>
      <c r="BP8" s="36"/>
      <c r="BQ8" s="36"/>
      <c r="BR8" s="36"/>
      <c r="BS8" s="49"/>
    </row>
    <row r="9" spans="1:71" ht="409.5" customHeight="1" x14ac:dyDescent="0.2">
      <c r="A9" s="36"/>
      <c r="B9" s="43" t="s">
        <v>98</v>
      </c>
      <c r="C9" s="52" t="s">
        <v>99</v>
      </c>
      <c r="D9" s="45">
        <v>2</v>
      </c>
      <c r="E9" s="44" t="s">
        <v>100</v>
      </c>
      <c r="F9" s="44" t="s">
        <v>70</v>
      </c>
      <c r="G9" s="44" t="s">
        <v>71</v>
      </c>
      <c r="H9" s="44" t="str">
        <f>IFERROR(VLOOKUP(G9,[1]Tablas!$A$15:$D$19,4,0)," ")</f>
        <v>El evento podrá ocurrir en algún momento</v>
      </c>
      <c r="I9" s="45" t="str">
        <f>IFERROR(VLOOKUP(G9,[1]Tablas!$A$15:$C$19,3,0)," ")</f>
        <v>Posible</v>
      </c>
      <c r="J9" s="40" t="str">
        <f>IFERROR(VLOOKUP(G9,[1]Tablas!$A$15:$B$19,2,0)," ")</f>
        <v>Posible</v>
      </c>
      <c r="K9" s="40" t="s">
        <v>72</v>
      </c>
      <c r="L9" s="40"/>
      <c r="M9" s="40" t="s">
        <v>72</v>
      </c>
      <c r="N9" s="40" t="s">
        <v>72</v>
      </c>
      <c r="O9" s="40" t="s">
        <v>72</v>
      </c>
      <c r="P9" s="40" t="s">
        <v>72</v>
      </c>
      <c r="Q9" s="40"/>
      <c r="R9" s="40" t="s">
        <v>72</v>
      </c>
      <c r="S9" s="40"/>
      <c r="T9" s="40"/>
      <c r="U9" s="40" t="s">
        <v>72</v>
      </c>
      <c r="V9" s="40" t="s">
        <v>72</v>
      </c>
      <c r="W9" s="40"/>
      <c r="X9" s="40" t="s">
        <v>72</v>
      </c>
      <c r="Y9" s="40" t="s">
        <v>72</v>
      </c>
      <c r="Z9" s="40"/>
      <c r="AA9" s="40" t="s">
        <v>72</v>
      </c>
      <c r="AB9" s="40"/>
      <c r="AC9" s="40"/>
      <c r="AD9" s="42">
        <f t="shared" si="0"/>
        <v>11</v>
      </c>
      <c r="AE9" s="45" t="str">
        <f t="shared" si="1"/>
        <v>Mayor</v>
      </c>
      <c r="AF9" s="40" t="str">
        <f>CONCATENATE(I9,AE9)</f>
        <v>PosibleMayor</v>
      </c>
      <c r="AG9" s="45" t="str">
        <f>IFERROR(VLOOKUP(AF9,[1]Tablas!$C$159:$D$173,2,0)," ")</f>
        <v>Extremo</v>
      </c>
      <c r="AH9" s="50" t="s">
        <v>101</v>
      </c>
      <c r="AI9" s="53" t="s">
        <v>102</v>
      </c>
      <c r="AJ9" s="44" t="s">
        <v>75</v>
      </c>
      <c r="AK9" s="44">
        <f>IFERROR(VLOOKUP(AJ9,[1]Tablas!$B$115:$C$116,2,0)," ")</f>
        <v>15</v>
      </c>
      <c r="AL9" s="44" t="s">
        <v>76</v>
      </c>
      <c r="AM9" s="44">
        <f>IFERROR(VLOOKUP(AL9,[1]Tablas!$B$118:$C$119,2,0)," ")</f>
        <v>15</v>
      </c>
      <c r="AN9" s="44" t="s">
        <v>77</v>
      </c>
      <c r="AO9" s="44">
        <f>IFERROR(VLOOKUP(AN9,[1]Tablas!$B$121:$C$122,2,0)," ")</f>
        <v>15</v>
      </c>
      <c r="AP9" s="44" t="s">
        <v>78</v>
      </c>
      <c r="AQ9" s="44">
        <f>IFERROR(VLOOKUP(AP9,[1]Tablas!$B$124:$C$126,2,0)," ")</f>
        <v>15</v>
      </c>
      <c r="AR9" s="44" t="s">
        <v>103</v>
      </c>
      <c r="AS9" s="44">
        <f>IFERROR(VLOOKUP(AR9,[1]Tablas!$B$128:$C$129,2,0)," ")</f>
        <v>0</v>
      </c>
      <c r="AT9" s="44" t="s">
        <v>80</v>
      </c>
      <c r="AU9" s="44">
        <f>IFERROR(VLOOKUP(AT9,[1]Tablas!$B$131:$C$132,2,0)," ")</f>
        <v>15</v>
      </c>
      <c r="AV9" s="44" t="s">
        <v>81</v>
      </c>
      <c r="AW9" s="44">
        <f>IFERROR(VLOOKUP(AV9,[1]Tablas!$B$134:$C$136,2,0)," ")</f>
        <v>15</v>
      </c>
      <c r="AX9" s="44">
        <f>IFERROR(+AK9+AM9+AO9+AQ9+AS9+AU9+AW9,0)</f>
        <v>90</v>
      </c>
      <c r="AY9" s="45" t="str">
        <f t="shared" si="2"/>
        <v>Moderado</v>
      </c>
      <c r="AZ9" s="44" t="s">
        <v>104</v>
      </c>
      <c r="BA9" s="45" t="str">
        <f>IFERROR(VLOOKUP(AZ9,[1]Tablas!$A$141:$B$143,2,0)," ")</f>
        <v>Moderado</v>
      </c>
      <c r="BB9" s="45" t="str">
        <f>CONCATENATE(AY9,BA9)</f>
        <v>ModeradoModerado</v>
      </c>
      <c r="BC9" s="45" t="str">
        <f>IFERROR(VLOOKUP(BB9,[1]Tablas!$C$147:$D$155,2,0)," ")</f>
        <v>Moderado</v>
      </c>
      <c r="BD9" s="45" t="str">
        <f>IFERROR(VLOOKUP(BC9,[1]Tablas!$D$147:$E$155,2,0)," ")</f>
        <v>Sí</v>
      </c>
      <c r="BE9" s="54" t="s">
        <v>105</v>
      </c>
      <c r="BF9" s="45">
        <f>+AX9</f>
        <v>90</v>
      </c>
      <c r="BG9" s="45" t="str">
        <f>IF(BF9=0," ",IF(BF9&lt;50,"Débil",IF(BF9&lt;99,"Moderado",IF(BF9&gt;100,"Fuerte"))))</f>
        <v>Moderado</v>
      </c>
      <c r="BH9" s="45" t="str">
        <f>CONCATENATE(I9,BG9)</f>
        <v>PosibleModerado</v>
      </c>
      <c r="BI9" s="45" t="str">
        <f>IFERROR(VLOOKUP(BH9,[1]Tablas!$H$186:$I$200,2,0)," ")</f>
        <v>Improbable</v>
      </c>
      <c r="BJ9" s="45" t="str">
        <f>CONCATENATE(BI9,AE9)</f>
        <v>ImprobableMayor</v>
      </c>
      <c r="BK9" s="45" t="str">
        <f>IFERROR(VLOOKUP(BJ9,[1]Tablas!$C$159:$D$173,2,0)," ")</f>
        <v>Moderado</v>
      </c>
      <c r="BL9" s="54" t="s">
        <v>86</v>
      </c>
      <c r="BM9" s="44" t="s">
        <v>106</v>
      </c>
      <c r="BN9" s="44" t="s">
        <v>107</v>
      </c>
      <c r="BO9" s="44" t="s">
        <v>108</v>
      </c>
      <c r="BP9" s="44" t="s">
        <v>109</v>
      </c>
      <c r="BQ9" s="55" t="s">
        <v>110</v>
      </c>
      <c r="BR9" s="44" t="s">
        <v>111</v>
      </c>
      <c r="BS9" s="56" t="s">
        <v>112</v>
      </c>
    </row>
    <row r="10" spans="1:71" ht="202.15" customHeight="1" x14ac:dyDescent="0.2">
      <c r="A10" s="47" t="s">
        <v>113</v>
      </c>
      <c r="B10" s="47" t="s">
        <v>114</v>
      </c>
      <c r="C10" s="47" t="s">
        <v>115</v>
      </c>
      <c r="D10" s="45">
        <v>3</v>
      </c>
      <c r="E10" s="57" t="s">
        <v>116</v>
      </c>
      <c r="F10" s="44" t="s">
        <v>70</v>
      </c>
      <c r="G10" s="44" t="s">
        <v>117</v>
      </c>
      <c r="H10" s="44" t="str">
        <f>IFERROR(VLOOKUP(G10,[1]Tablas!$A$15:$D$19,4,0)," ")</f>
        <v>El evento puede ocurrir en algún momento</v>
      </c>
      <c r="I10" s="45" t="str">
        <f>IFERROR(VLOOKUP(G10,[1]Tablas!$A$15:$C$19,3,0)," ")</f>
        <v>Improbable</v>
      </c>
      <c r="J10" s="40" t="str">
        <f>IFERROR(VLOOKUP(G10,[1]Tablas!$A$15:$B$19,2,0)," ")</f>
        <v>Improbable</v>
      </c>
      <c r="K10" s="40" t="s">
        <v>72</v>
      </c>
      <c r="L10" s="40" t="s">
        <v>72</v>
      </c>
      <c r="M10" s="45" t="s">
        <v>72</v>
      </c>
      <c r="N10" s="45" t="s">
        <v>72</v>
      </c>
      <c r="O10" s="40"/>
      <c r="P10" s="58" t="s">
        <v>72</v>
      </c>
      <c r="Q10" s="40" t="s">
        <v>72</v>
      </c>
      <c r="R10" s="45" t="s">
        <v>72</v>
      </c>
      <c r="S10" s="45"/>
      <c r="T10" s="45"/>
      <c r="U10" s="45" t="s">
        <v>72</v>
      </c>
      <c r="V10" s="40"/>
      <c r="W10" s="45"/>
      <c r="X10" s="40"/>
      <c r="Y10" s="45" t="s">
        <v>72</v>
      </c>
      <c r="Z10" s="45"/>
      <c r="AA10" s="40" t="s">
        <v>72</v>
      </c>
      <c r="AB10" s="40" t="s">
        <v>72</v>
      </c>
      <c r="AC10" s="40"/>
      <c r="AD10" s="42">
        <f t="shared" si="0"/>
        <v>11</v>
      </c>
      <c r="AE10" s="45" t="str">
        <f t="shared" si="1"/>
        <v>Mayor</v>
      </c>
      <c r="AF10" s="40" t="str">
        <f>CONCATENATE(I10,AE10)</f>
        <v>ImprobableMayor</v>
      </c>
      <c r="AG10" s="45" t="str">
        <f>IFERROR(VLOOKUP(AF10,[1]Tablas!$C$159:$D$173,2,0)," ")</f>
        <v>Moderado</v>
      </c>
      <c r="AH10" s="59" t="s">
        <v>118</v>
      </c>
      <c r="AI10" s="57" t="s">
        <v>119</v>
      </c>
      <c r="AJ10" s="43" t="s">
        <v>75</v>
      </c>
      <c r="AK10" s="44">
        <f>IFERROR(VLOOKUP(AJ10,[1]Tablas!$B$115:$C$116,2,0)," ")</f>
        <v>15</v>
      </c>
      <c r="AL10" s="43" t="s">
        <v>76</v>
      </c>
      <c r="AM10" s="44">
        <f>IFERROR(VLOOKUP(AL10,[1]Tablas!$B$118:$C$119,2,0)," ")</f>
        <v>15</v>
      </c>
      <c r="AN10" s="43" t="s">
        <v>77</v>
      </c>
      <c r="AO10" s="44">
        <f>IFERROR(VLOOKUP(AN10,[1]Tablas!$B$121:$C$122,2,0)," ")</f>
        <v>15</v>
      </c>
      <c r="AP10" s="44" t="s">
        <v>78</v>
      </c>
      <c r="AQ10" s="44">
        <f>IFERROR(VLOOKUP(AP10,[1]Tablas!$B$124:$C$126,2,0)," ")</f>
        <v>15</v>
      </c>
      <c r="AR10" s="43" t="s">
        <v>103</v>
      </c>
      <c r="AS10" s="44">
        <f>IFERROR(VLOOKUP(AR10,[1]Tablas!$B$128:$C$129,2,0)," ")</f>
        <v>0</v>
      </c>
      <c r="AT10" s="43" t="s">
        <v>80</v>
      </c>
      <c r="AU10" s="44">
        <f>IFERROR(VLOOKUP(AT10,[1]Tablas!$B$131:$C$132,2,0)," ")</f>
        <v>15</v>
      </c>
      <c r="AV10" s="43" t="s">
        <v>81</v>
      </c>
      <c r="AW10" s="44">
        <f>IFERROR(VLOOKUP(AV10,[1]Tablas!$B$134:$C$136,2,0)," ")</f>
        <v>15</v>
      </c>
      <c r="AX10" s="44">
        <f t="shared" ref="AX10:AX26" si="3">IFERROR(+AK10+AM10+AO10+AQ10+AS10+AU10+AW10,0)</f>
        <v>90</v>
      </c>
      <c r="AY10" s="45" t="str">
        <f t="shared" si="2"/>
        <v>Moderado</v>
      </c>
      <c r="AZ10" s="44" t="s">
        <v>82</v>
      </c>
      <c r="BA10" s="45" t="str">
        <f>IFERROR(VLOOKUP(AZ10,[1]Tablas!$A$141:$B$143,2,0)," ")</f>
        <v>Fuerte</v>
      </c>
      <c r="BB10" s="45" t="str">
        <f t="shared" ref="BB10:BB11" si="4">CONCATENATE(AY10,BA10)</f>
        <v>ModeradoFuerte</v>
      </c>
      <c r="BC10" s="45" t="str">
        <f>IFERROR(VLOOKUP(BB10,[1]Tablas!$C$147:$D$155,2,0)," ")</f>
        <v>Moderado</v>
      </c>
      <c r="BD10" s="45" t="str">
        <f>IFERROR(VLOOKUP(BC10,[1]Tablas!$D$147:$E$155,2,0)," ")</f>
        <v>Sí</v>
      </c>
      <c r="BE10" s="57" t="s">
        <v>120</v>
      </c>
      <c r="BF10" s="45">
        <f>+AX10</f>
        <v>90</v>
      </c>
      <c r="BG10" s="45" t="str">
        <f t="shared" ref="BG10:BG11" si="5">IF(BF10=0," ",IF(BF10&lt;50,"Débil",IF(BF10&lt;99,"Moderado",IF(BF10&gt;100,"Fuerte"))))</f>
        <v>Moderado</v>
      </c>
      <c r="BH10" s="45" t="str">
        <f>CONCATENATE(I10,BG10)</f>
        <v>ImprobableModerado</v>
      </c>
      <c r="BI10" s="45" t="str">
        <f>IFERROR(VLOOKUP(BH10,[1]Tablas!$H$186:$I$200,2,0)," ")</f>
        <v>Rara vez</v>
      </c>
      <c r="BJ10" s="45" t="str">
        <f t="shared" ref="BJ10:BJ12" si="6">CONCATENATE(BI10,AE10)</f>
        <v>Rara vezMayor</v>
      </c>
      <c r="BK10" s="45" t="str">
        <f>IFERROR(VLOOKUP(BJ10,[1]Tablas!$C$159:$D$173,2,0)," ")</f>
        <v>Moderado</v>
      </c>
      <c r="BL10" s="36" t="s">
        <v>86</v>
      </c>
      <c r="BM10" s="60" t="s">
        <v>121</v>
      </c>
      <c r="BN10" s="44" t="s">
        <v>122</v>
      </c>
      <c r="BO10" s="61">
        <v>44849</v>
      </c>
      <c r="BP10" s="61">
        <v>44985</v>
      </c>
      <c r="BQ10" s="44" t="s">
        <v>123</v>
      </c>
      <c r="BR10" s="44" t="s">
        <v>89</v>
      </c>
      <c r="BS10" s="49" t="s">
        <v>124</v>
      </c>
    </row>
    <row r="11" spans="1:71" ht="154.15" customHeight="1" x14ac:dyDescent="0.2">
      <c r="A11" s="19"/>
      <c r="B11" s="19"/>
      <c r="C11" s="19"/>
      <c r="D11" s="45">
        <v>4</v>
      </c>
      <c r="E11" s="57" t="s">
        <v>125</v>
      </c>
      <c r="F11" s="44" t="s">
        <v>70</v>
      </c>
      <c r="G11" s="44" t="s">
        <v>117</v>
      </c>
      <c r="H11" s="44" t="str">
        <f>IFERROR(VLOOKUP(G11,[1]Tablas!$A$15:$D$19,4,0)," ")</f>
        <v>El evento puede ocurrir en algún momento</v>
      </c>
      <c r="I11" s="45" t="str">
        <f>IFERROR(VLOOKUP(G11,[1]Tablas!$A$15:$C$19,3,0)," ")</f>
        <v>Improbable</v>
      </c>
      <c r="J11" s="40" t="str">
        <f>IFERROR(VLOOKUP(G11,[1]Tablas!$A$15:$B$19,2,0)," ")</f>
        <v>Improbable</v>
      </c>
      <c r="K11" s="45" t="s">
        <v>72</v>
      </c>
      <c r="L11" s="40"/>
      <c r="M11" s="40" t="s">
        <v>72</v>
      </c>
      <c r="N11" s="40"/>
      <c r="O11" s="40" t="s">
        <v>72</v>
      </c>
      <c r="P11" s="40"/>
      <c r="Q11" s="45" t="s">
        <v>72</v>
      </c>
      <c r="R11" s="40"/>
      <c r="S11" s="45"/>
      <c r="T11" s="45" t="s">
        <v>72</v>
      </c>
      <c r="U11" s="45" t="s">
        <v>72</v>
      </c>
      <c r="V11" s="45" t="s">
        <v>72</v>
      </c>
      <c r="W11" s="45" t="s">
        <v>72</v>
      </c>
      <c r="X11" s="45" t="s">
        <v>72</v>
      </c>
      <c r="Y11" s="45" t="s">
        <v>72</v>
      </c>
      <c r="Z11" s="45"/>
      <c r="AA11" s="40" t="s">
        <v>72</v>
      </c>
      <c r="AB11" s="40"/>
      <c r="AC11" s="40"/>
      <c r="AD11" s="42">
        <f t="shared" si="0"/>
        <v>11</v>
      </c>
      <c r="AE11" s="45" t="str">
        <f t="shared" si="1"/>
        <v>Mayor</v>
      </c>
      <c r="AF11" s="40" t="str">
        <f>CONCATENATE(I11,AE11)</f>
        <v>ImprobableMayor</v>
      </c>
      <c r="AG11" s="45" t="str">
        <f>IFERROR(VLOOKUP(AF11,[1]Tablas!$C$159:$D$173,2,0)," ")</f>
        <v>Moderado</v>
      </c>
      <c r="AH11" s="57" t="s">
        <v>126</v>
      </c>
      <c r="AI11" s="57" t="s">
        <v>127</v>
      </c>
      <c r="AJ11" s="43" t="s">
        <v>75</v>
      </c>
      <c r="AK11" s="44">
        <f>IFERROR(VLOOKUP(AJ11,[1]Tablas!$B$115:$C$116,2,0)," ")</f>
        <v>15</v>
      </c>
      <c r="AL11" s="43" t="s">
        <v>76</v>
      </c>
      <c r="AM11" s="44">
        <f>IFERROR(VLOOKUP(AL11,[1]Tablas!$B$118:$C$119,2,0)," ")</f>
        <v>15</v>
      </c>
      <c r="AN11" s="43" t="s">
        <v>93</v>
      </c>
      <c r="AO11" s="44">
        <f>IFERROR(VLOOKUP(AN11,[1]Tablas!$B$121:$C$122,2,0)," ")</f>
        <v>0</v>
      </c>
      <c r="AP11" s="44" t="s">
        <v>78</v>
      </c>
      <c r="AQ11" s="44">
        <f>IFERROR(VLOOKUP(AP11,[1]Tablas!$B$124:$C$126,2,0)," ")</f>
        <v>15</v>
      </c>
      <c r="AR11" s="43" t="s">
        <v>103</v>
      </c>
      <c r="AS11" s="44">
        <f>IFERROR(VLOOKUP(AR11,[1]Tablas!$B$128:$C$129,2,0)," ")</f>
        <v>0</v>
      </c>
      <c r="AT11" s="43" t="s">
        <v>80</v>
      </c>
      <c r="AU11" s="44">
        <f>IFERROR(VLOOKUP(AT11,[1]Tablas!$B$131:$C$132,2,0)," ")</f>
        <v>15</v>
      </c>
      <c r="AV11" s="43" t="s">
        <v>81</v>
      </c>
      <c r="AW11" s="44">
        <f>IFERROR(VLOOKUP(AV11,[1]Tablas!$B$134:$C$136,2,0)," ")</f>
        <v>15</v>
      </c>
      <c r="AX11" s="44">
        <f t="shared" si="3"/>
        <v>75</v>
      </c>
      <c r="AY11" s="45" t="str">
        <f t="shared" si="2"/>
        <v>Débil</v>
      </c>
      <c r="AZ11" s="44" t="s">
        <v>104</v>
      </c>
      <c r="BA11" s="45" t="str">
        <f>IFERROR(VLOOKUP(AZ11,[1]Tablas!$A$141:$B$143,2,0)," ")</f>
        <v>Moderado</v>
      </c>
      <c r="BB11" s="45" t="str">
        <f t="shared" si="4"/>
        <v>DébilModerado</v>
      </c>
      <c r="BC11" s="45" t="str">
        <f>IFERROR(VLOOKUP(BB11,[1]Tablas!$C$147:$D$155,2,0)," ")</f>
        <v>Débil</v>
      </c>
      <c r="BD11" s="45" t="str">
        <f>IFERROR(VLOOKUP(BC11,[1]Tablas!$D$147:$E$155,2,0)," ")</f>
        <v>Sí</v>
      </c>
      <c r="BE11" s="57" t="s">
        <v>128</v>
      </c>
      <c r="BF11" s="45">
        <f t="shared" ref="BF11" si="7">+AX11</f>
        <v>75</v>
      </c>
      <c r="BG11" s="45" t="str">
        <f t="shared" si="5"/>
        <v>Moderado</v>
      </c>
      <c r="BH11" s="45" t="str">
        <f>CONCATENATE(I11,BG11)</f>
        <v>ImprobableModerado</v>
      </c>
      <c r="BI11" s="45" t="str">
        <f>IFERROR(VLOOKUP(BH11,[1]Tablas!$H$186:$I$200,2,0)," ")</f>
        <v>Rara vez</v>
      </c>
      <c r="BJ11" s="45" t="str">
        <f t="shared" si="6"/>
        <v>Rara vezMayor</v>
      </c>
      <c r="BK11" s="45" t="str">
        <f>IFERROR(VLOOKUP(BJ11,[1]Tablas!$C$159:$D$173,2,0)," ")</f>
        <v>Moderado</v>
      </c>
      <c r="BL11" s="36"/>
      <c r="BM11" s="44" t="s">
        <v>129</v>
      </c>
      <c r="BN11" s="44" t="s">
        <v>130</v>
      </c>
      <c r="BO11" s="62">
        <v>44743</v>
      </c>
      <c r="BP11" s="62">
        <v>44956</v>
      </c>
      <c r="BQ11" s="44" t="s">
        <v>131</v>
      </c>
      <c r="BR11" s="44" t="s">
        <v>89</v>
      </c>
      <c r="BS11" s="49"/>
    </row>
    <row r="12" spans="1:71" ht="119.25" customHeight="1" x14ac:dyDescent="0.2">
      <c r="A12" s="47" t="s">
        <v>132</v>
      </c>
      <c r="B12" s="47" t="s">
        <v>133</v>
      </c>
      <c r="C12" s="47" t="s">
        <v>134</v>
      </c>
      <c r="D12" s="45">
        <v>5</v>
      </c>
      <c r="E12" s="57" t="s">
        <v>135</v>
      </c>
      <c r="F12" s="57" t="s">
        <v>70</v>
      </c>
      <c r="G12" s="57" t="s">
        <v>71</v>
      </c>
      <c r="H12" s="57" t="str">
        <f>IFERROR(VLOOKUP(G12,[2]Tablas!$A$15:$D$19,4,0)," ")</f>
        <v>El evento podrá ocurrir en algún momento</v>
      </c>
      <c r="I12" s="63" t="s">
        <v>136</v>
      </c>
      <c r="J12" s="43" t="s">
        <v>136</v>
      </c>
      <c r="K12" s="43" t="s">
        <v>137</v>
      </c>
      <c r="L12" s="43" t="s">
        <v>137</v>
      </c>
      <c r="M12" s="43"/>
      <c r="N12" s="43"/>
      <c r="O12" s="43"/>
      <c r="P12" s="43" t="s">
        <v>137</v>
      </c>
      <c r="Q12" s="43" t="s">
        <v>137</v>
      </c>
      <c r="R12" s="43"/>
      <c r="S12" s="43"/>
      <c r="T12" s="43" t="s">
        <v>137</v>
      </c>
      <c r="U12" s="43" t="s">
        <v>137</v>
      </c>
      <c r="V12" s="43" t="s">
        <v>137</v>
      </c>
      <c r="W12" s="43" t="s">
        <v>137</v>
      </c>
      <c r="X12" s="43" t="s">
        <v>137</v>
      </c>
      <c r="Y12" s="43"/>
      <c r="Z12" s="43"/>
      <c r="AA12" s="43"/>
      <c r="AB12" s="43"/>
      <c r="AC12" s="43"/>
      <c r="AD12" s="43">
        <v>9</v>
      </c>
      <c r="AE12" s="64" t="s">
        <v>138</v>
      </c>
      <c r="AF12" s="43" t="s">
        <v>139</v>
      </c>
      <c r="AG12" s="51" t="s">
        <v>140</v>
      </c>
      <c r="AH12" s="50" t="s">
        <v>141</v>
      </c>
      <c r="AI12" s="57" t="s">
        <v>142</v>
      </c>
      <c r="AJ12" s="43" t="s">
        <v>75</v>
      </c>
      <c r="AK12" s="44">
        <f>IFERROR(VLOOKUP(AJ12,[1]Tablas!$B$115:$C$116,2,0)," ")</f>
        <v>15</v>
      </c>
      <c r="AL12" s="43" t="s">
        <v>76</v>
      </c>
      <c r="AM12" s="44">
        <f>IFERROR(VLOOKUP(AL12,[1]Tablas!$B$118:$C$119,2,0)," ")</f>
        <v>15</v>
      </c>
      <c r="AN12" s="43" t="s">
        <v>77</v>
      </c>
      <c r="AO12" s="44">
        <f>IFERROR(VLOOKUP(AN12,[1]Tablas!$B$121:$C$122,2,0)," ")</f>
        <v>15</v>
      </c>
      <c r="AP12" s="44" t="s">
        <v>143</v>
      </c>
      <c r="AQ12" s="44">
        <f>IFERROR(VLOOKUP(AP12,[1]Tablas!$B$124:$C$126,2,0)," ")</f>
        <v>10</v>
      </c>
      <c r="AR12" s="43" t="s">
        <v>79</v>
      </c>
      <c r="AS12" s="44">
        <f>IFERROR(VLOOKUP(AR12,[1]Tablas!$B$128:$C$129,2,0)," ")</f>
        <v>15</v>
      </c>
      <c r="AT12" s="43" t="s">
        <v>80</v>
      </c>
      <c r="AU12" s="44">
        <f>IFERROR(VLOOKUP(AT12,[1]Tablas!$B$131:$C$132,2,0)," ")</f>
        <v>15</v>
      </c>
      <c r="AV12" s="43" t="s">
        <v>81</v>
      </c>
      <c r="AW12" s="44">
        <f>IFERROR(VLOOKUP(AV12,[1]Tablas!$B$134:$C$136,2,0)," ")</f>
        <v>15</v>
      </c>
      <c r="AX12" s="44">
        <f t="shared" si="3"/>
        <v>100</v>
      </c>
      <c r="AY12" s="45" t="str">
        <f t="shared" si="2"/>
        <v>Fuerte</v>
      </c>
      <c r="AZ12" s="43" t="s">
        <v>82</v>
      </c>
      <c r="BA12" s="46" t="s">
        <v>83</v>
      </c>
      <c r="BB12" s="46" t="s">
        <v>84</v>
      </c>
      <c r="BC12" s="46" t="s">
        <v>83</v>
      </c>
      <c r="BD12" s="43" t="s">
        <v>85</v>
      </c>
      <c r="BE12" s="43"/>
      <c r="BF12" s="43">
        <v>100</v>
      </c>
      <c r="BG12" s="45" t="str">
        <f>IF(BF12=0," ",IF(BF12&lt;50,"Débil",IF(BF12&lt;99,"Moderado",IF(BF12&gt;=100,"Fuerte"))))</f>
        <v>Fuerte</v>
      </c>
      <c r="BH12" s="45" t="str">
        <f>CONCATENATE(I12,BG12)</f>
        <v>PosibleFuerte</v>
      </c>
      <c r="BI12" s="45" t="str">
        <f>IFERROR(VLOOKUP(BH12,[1]Tablas!$H$186:$I$200,2,0)," ")</f>
        <v>Rara vez</v>
      </c>
      <c r="BJ12" s="45" t="str">
        <f t="shared" si="6"/>
        <v>Rara vezMayor</v>
      </c>
      <c r="BK12" s="45" t="str">
        <f>IFERROR(VLOOKUP(BJ12,[1]Tablas!$C$159:$D$173,2,0)," ")</f>
        <v>Moderado</v>
      </c>
      <c r="BL12" s="54" t="s">
        <v>86</v>
      </c>
      <c r="BM12" s="65" t="s">
        <v>144</v>
      </c>
      <c r="BN12" s="65" t="s">
        <v>145</v>
      </c>
      <c r="BO12" s="66">
        <v>44682</v>
      </c>
      <c r="BP12" s="66">
        <v>44896</v>
      </c>
      <c r="BQ12" s="65" t="s">
        <v>146</v>
      </c>
      <c r="BR12" s="65" t="s">
        <v>147</v>
      </c>
      <c r="BS12" s="49" t="s">
        <v>148</v>
      </c>
    </row>
    <row r="13" spans="1:71" ht="114" customHeight="1" x14ac:dyDescent="0.2">
      <c r="A13" s="19"/>
      <c r="B13" s="19"/>
      <c r="C13" s="19"/>
      <c r="D13" s="45">
        <v>6</v>
      </c>
      <c r="E13" s="57" t="s">
        <v>149</v>
      </c>
      <c r="F13" s="57" t="s">
        <v>70</v>
      </c>
      <c r="G13" s="57" t="s">
        <v>71</v>
      </c>
      <c r="H13" s="57" t="str">
        <f>IFERROR(VLOOKUP(G13,[2]Tablas!$A$15:$D$19,4,0)," ")</f>
        <v>El evento podrá ocurrir en algún momento</v>
      </c>
      <c r="I13" s="63" t="s">
        <v>136</v>
      </c>
      <c r="J13" s="43" t="s">
        <v>136</v>
      </c>
      <c r="K13" s="43" t="s">
        <v>137</v>
      </c>
      <c r="L13" s="43" t="s">
        <v>137</v>
      </c>
      <c r="M13" s="43" t="s">
        <v>137</v>
      </c>
      <c r="N13" s="43" t="s">
        <v>137</v>
      </c>
      <c r="O13" s="43" t="s">
        <v>137</v>
      </c>
      <c r="P13" s="43" t="s">
        <v>137</v>
      </c>
      <c r="Q13" s="43" t="s">
        <v>137</v>
      </c>
      <c r="R13" s="43"/>
      <c r="S13" s="43" t="s">
        <v>137</v>
      </c>
      <c r="T13" s="43" t="s">
        <v>137</v>
      </c>
      <c r="U13" s="43" t="s">
        <v>137</v>
      </c>
      <c r="V13" s="43" t="s">
        <v>137</v>
      </c>
      <c r="W13" s="43" t="s">
        <v>137</v>
      </c>
      <c r="X13" s="43" t="s">
        <v>137</v>
      </c>
      <c r="Y13" s="43" t="s">
        <v>137</v>
      </c>
      <c r="Z13" s="43"/>
      <c r="AA13" s="43" t="s">
        <v>137</v>
      </c>
      <c r="AB13" s="43"/>
      <c r="AC13" s="43"/>
      <c r="AD13" s="43">
        <v>15</v>
      </c>
      <c r="AE13" s="51" t="s">
        <v>150</v>
      </c>
      <c r="AF13" s="43" t="s">
        <v>151</v>
      </c>
      <c r="AG13" s="51" t="s">
        <v>140</v>
      </c>
      <c r="AH13" s="67" t="s">
        <v>152</v>
      </c>
      <c r="AI13" s="57" t="s">
        <v>153</v>
      </c>
      <c r="AJ13" s="43" t="s">
        <v>75</v>
      </c>
      <c r="AK13" s="44">
        <f>IFERROR(VLOOKUP(AJ13,[1]Tablas!$B$115:$C$116,2,0)," ")</f>
        <v>15</v>
      </c>
      <c r="AL13" s="43" t="s">
        <v>76</v>
      </c>
      <c r="AM13" s="44">
        <f>IFERROR(VLOOKUP(AL13,[1]Tablas!$B$118:$C$119,2,0)," ")</f>
        <v>15</v>
      </c>
      <c r="AN13" s="43" t="s">
        <v>93</v>
      </c>
      <c r="AO13" s="44">
        <f>IFERROR(VLOOKUP(AN13,[1]Tablas!$B$121:$C$122,2,0)," ")</f>
        <v>0</v>
      </c>
      <c r="AP13" s="44" t="s">
        <v>154</v>
      </c>
      <c r="AQ13" s="44">
        <f>IFERROR(VLOOKUP(AP13,[1]Tablas!$B$124:$C$126,2,0)," ")</f>
        <v>0</v>
      </c>
      <c r="AR13" s="43" t="s">
        <v>79</v>
      </c>
      <c r="AS13" s="44">
        <f>IFERROR(VLOOKUP(AR13,[1]Tablas!$B$128:$C$129,2,0)," ")</f>
        <v>15</v>
      </c>
      <c r="AT13" s="43" t="s">
        <v>80</v>
      </c>
      <c r="AU13" s="44">
        <f>IFERROR(VLOOKUP(AT13,[1]Tablas!$B$131:$C$132,2,0)," ")</f>
        <v>15</v>
      </c>
      <c r="AV13" s="43" t="s">
        <v>81</v>
      </c>
      <c r="AW13" s="44">
        <f>IFERROR(VLOOKUP(AV13,[1]Tablas!$B$134:$C$136,2,0)," ")</f>
        <v>15</v>
      </c>
      <c r="AX13" s="44">
        <f t="shared" si="3"/>
        <v>75</v>
      </c>
      <c r="AY13" s="45" t="str">
        <f t="shared" si="2"/>
        <v>Débil</v>
      </c>
      <c r="AZ13" s="43" t="s">
        <v>82</v>
      </c>
      <c r="BA13" s="46" t="s">
        <v>83</v>
      </c>
      <c r="BB13" s="51" t="s">
        <v>94</v>
      </c>
      <c r="BC13" s="51" t="s">
        <v>95</v>
      </c>
      <c r="BD13" s="43" t="s">
        <v>96</v>
      </c>
      <c r="BE13" s="43" t="s">
        <v>155</v>
      </c>
      <c r="BF13" s="43">
        <v>75</v>
      </c>
      <c r="BG13" s="64" t="s">
        <v>156</v>
      </c>
      <c r="BH13" s="64" t="s">
        <v>157</v>
      </c>
      <c r="BI13" s="68" t="s">
        <v>158</v>
      </c>
      <c r="BJ13" s="68" t="s">
        <v>159</v>
      </c>
      <c r="BK13" s="51" t="s">
        <v>140</v>
      </c>
      <c r="BL13" s="54" t="s">
        <v>86</v>
      </c>
      <c r="BM13" s="44" t="s">
        <v>160</v>
      </c>
      <c r="BN13" s="44" t="s">
        <v>161</v>
      </c>
      <c r="BO13" s="69">
        <v>44682</v>
      </c>
      <c r="BP13" s="69">
        <v>44896</v>
      </c>
      <c r="BQ13" s="44" t="s">
        <v>146</v>
      </c>
      <c r="BR13" s="44" t="s">
        <v>147</v>
      </c>
      <c r="BS13" s="49"/>
    </row>
    <row r="14" spans="1:71" ht="89.45" customHeight="1" x14ac:dyDescent="0.2">
      <c r="A14" s="70" t="s">
        <v>162</v>
      </c>
      <c r="B14" s="70" t="s">
        <v>163</v>
      </c>
      <c r="C14" s="70" t="s">
        <v>164</v>
      </c>
      <c r="D14" s="71">
        <v>7</v>
      </c>
      <c r="E14" s="47" t="s">
        <v>165</v>
      </c>
      <c r="F14" s="72" t="s">
        <v>70</v>
      </c>
      <c r="G14" s="73" t="s">
        <v>71</v>
      </c>
      <c r="H14" s="73" t="str">
        <f>IFERROR(VLOOKUP(G14,[3]Tablas!$A$15:$D$19,4,0)," ")</f>
        <v>El evento podrá ocurrir en algún momento</v>
      </c>
      <c r="I14" s="74" t="str">
        <f>IFERROR(VLOOKUP(G14,[3]Tablas!$A$15:$C$19,3,0)," ")</f>
        <v>Posible</v>
      </c>
      <c r="J14" s="75" t="str">
        <f>IFERROR(VLOOKUP(G14,[3]Tablas!$A$15:$B$19,2,0)," ")</f>
        <v>Posible</v>
      </c>
      <c r="K14" s="75" t="s">
        <v>72</v>
      </c>
      <c r="L14" s="75" t="s">
        <v>72</v>
      </c>
      <c r="M14" s="75" t="s">
        <v>72</v>
      </c>
      <c r="N14" s="75" t="s">
        <v>72</v>
      </c>
      <c r="O14" s="75" t="s">
        <v>72</v>
      </c>
      <c r="P14" s="75" t="s">
        <v>72</v>
      </c>
      <c r="Q14" s="75" t="s">
        <v>72</v>
      </c>
      <c r="R14" s="75"/>
      <c r="S14" s="75"/>
      <c r="T14" s="75" t="s">
        <v>72</v>
      </c>
      <c r="U14" s="75" t="s">
        <v>72</v>
      </c>
      <c r="V14" s="75" t="s">
        <v>72</v>
      </c>
      <c r="W14" s="75" t="s">
        <v>72</v>
      </c>
      <c r="X14" s="75" t="s">
        <v>72</v>
      </c>
      <c r="Y14" s="75" t="s">
        <v>72</v>
      </c>
      <c r="Z14" s="75"/>
      <c r="AA14" s="75" t="s">
        <v>72</v>
      </c>
      <c r="AB14" s="75" t="s">
        <v>72</v>
      </c>
      <c r="AC14" s="75"/>
      <c r="AD14" s="76">
        <f>COUNTIF(K14:AC14,"X")</f>
        <v>15</v>
      </c>
      <c r="AE14" s="77" t="str">
        <f>IF(AD14=0," ",IF(AD14&lt;6,"Moderado",IF(AD14&lt;12,"Mayor",IF(AD14&lt;20,"Catastrófico"))))</f>
        <v>Catastrófico</v>
      </c>
      <c r="AF14" s="78" t="str">
        <f>CONCATENATE(I14,AE14)</f>
        <v>PosibleCatastrófico</v>
      </c>
      <c r="AG14" s="74" t="str">
        <f>IFERROR(VLOOKUP(AF14,[3]Tablas!$C$159:$D$173,2,0)," ")</f>
        <v>Extremo</v>
      </c>
      <c r="AH14" s="79" t="s">
        <v>166</v>
      </c>
      <c r="AI14" s="79" t="s">
        <v>167</v>
      </c>
      <c r="AJ14" s="79" t="s">
        <v>75</v>
      </c>
      <c r="AK14" s="44">
        <f>IFERROR(VLOOKUP(AJ14,[1]Tablas!$B$115:$C$116,2,0)," ")</f>
        <v>15</v>
      </c>
      <c r="AL14" s="79" t="s">
        <v>76</v>
      </c>
      <c r="AM14" s="44">
        <f>IFERROR(VLOOKUP(AL14,[1]Tablas!$B$118:$C$119,2,0)," ")</f>
        <v>15</v>
      </c>
      <c r="AN14" s="79" t="s">
        <v>77</v>
      </c>
      <c r="AO14" s="44">
        <f>IFERROR(VLOOKUP(AN14,[1]Tablas!$B$121:$C$122,2,0)," ")</f>
        <v>15</v>
      </c>
      <c r="AP14" s="44" t="s">
        <v>78</v>
      </c>
      <c r="AQ14" s="44">
        <f>IFERROR(VLOOKUP(AP14,[1]Tablas!$B$124:$C$126,2,0)," ")</f>
        <v>15</v>
      </c>
      <c r="AR14" s="79" t="s">
        <v>79</v>
      </c>
      <c r="AS14" s="44">
        <f>IFERROR(VLOOKUP(AR14,[1]Tablas!$B$128:$C$129,2,0)," ")</f>
        <v>15</v>
      </c>
      <c r="AT14" s="79" t="s">
        <v>80</v>
      </c>
      <c r="AU14" s="44">
        <f>IFERROR(VLOOKUP(AT14,[1]Tablas!$B$131:$C$132,2,0)," ")</f>
        <v>15</v>
      </c>
      <c r="AV14" s="79" t="s">
        <v>81</v>
      </c>
      <c r="AW14" s="44">
        <f>IFERROR(VLOOKUP(AV14,[1]Tablas!$B$134:$C$136,2,0)," ")</f>
        <v>15</v>
      </c>
      <c r="AX14" s="44">
        <f t="shared" si="3"/>
        <v>105</v>
      </c>
      <c r="AY14" s="45" t="str">
        <f t="shared" si="2"/>
        <v>Fuerte</v>
      </c>
      <c r="AZ14" s="79" t="s">
        <v>82</v>
      </c>
      <c r="BA14" s="80" t="str">
        <f>IFERROR(VLOOKUP(AZ14,[4]Tablas!$A$141:$B$143,2,0)," ")</f>
        <v>Fuerte</v>
      </c>
      <c r="BB14" s="80" t="str">
        <f t="shared" ref="BB14:BB23" si="8">CONCATENATE(AY14,BA14)</f>
        <v>FuerteFuerte</v>
      </c>
      <c r="BC14" s="80" t="str">
        <f>IFERROR(VLOOKUP(BB14,[4]Tablas!$C$147:$D$155,2,0)," ")</f>
        <v>Fuerte</v>
      </c>
      <c r="BD14" s="80" t="str">
        <f>IFERROR(VLOOKUP(BC14,[4]Tablas!$D$147:$E$155,2,0)," ")</f>
        <v xml:space="preserve">No </v>
      </c>
      <c r="BE14" s="79" t="s">
        <v>168</v>
      </c>
      <c r="BF14" s="74">
        <f>SUM(AX14:AX16)/3</f>
        <v>105</v>
      </c>
      <c r="BG14" s="74" t="str">
        <f>IF(BF14=0," ",IF(BF14&lt;50,"Débil",IF(BF14&lt;99,"Moderado",IF(BF14&gt;100,"Fuerte"))))</f>
        <v>Fuerte</v>
      </c>
      <c r="BH14" s="74" t="str">
        <f>CONCATENATE(I14,BG14)</f>
        <v>PosibleFuerte</v>
      </c>
      <c r="BI14" s="74" t="str">
        <f>IFERROR(VLOOKUP(BH14,[4]Tablas!$H$186:$I$200,2,0)," ")</f>
        <v>Rara vez</v>
      </c>
      <c r="BJ14" s="74" t="str">
        <f>CONCATENATE(BI14,AE14)</f>
        <v>Rara vezCatastrófico</v>
      </c>
      <c r="BK14" s="74" t="str">
        <f>IFERROR(VLOOKUP(BJ14,[4]Tablas!$C$159:$D$173,2,0)," ")</f>
        <v>Extremo</v>
      </c>
      <c r="BL14" s="36" t="s">
        <v>86</v>
      </c>
      <c r="BM14" s="81" t="s">
        <v>168</v>
      </c>
      <c r="BN14" s="81" t="s">
        <v>169</v>
      </c>
      <c r="BO14" s="82">
        <v>44562</v>
      </c>
      <c r="BP14" s="83">
        <v>44926</v>
      </c>
      <c r="BQ14" s="81" t="s">
        <v>170</v>
      </c>
      <c r="BR14" s="81"/>
      <c r="BS14" s="49" t="s">
        <v>171</v>
      </c>
    </row>
    <row r="15" spans="1:71" ht="85.5" customHeight="1" x14ac:dyDescent="0.2">
      <c r="A15" s="70"/>
      <c r="B15" s="70"/>
      <c r="C15" s="85"/>
      <c r="D15" s="19"/>
      <c r="E15" s="19"/>
      <c r="F15" s="72"/>
      <c r="G15" s="73"/>
      <c r="H15" s="73"/>
      <c r="I15" s="74"/>
      <c r="J15" s="75"/>
      <c r="K15" s="75"/>
      <c r="L15" s="75"/>
      <c r="M15" s="75"/>
      <c r="N15" s="75"/>
      <c r="O15" s="75"/>
      <c r="P15" s="75"/>
      <c r="Q15" s="75"/>
      <c r="R15" s="75"/>
      <c r="S15" s="75"/>
      <c r="T15" s="75"/>
      <c r="U15" s="75"/>
      <c r="V15" s="75"/>
      <c r="W15" s="75"/>
      <c r="X15" s="75"/>
      <c r="Y15" s="75"/>
      <c r="Z15" s="75"/>
      <c r="AA15" s="75"/>
      <c r="AB15" s="75"/>
      <c r="AC15" s="75"/>
      <c r="AD15" s="76"/>
      <c r="AE15" s="77"/>
      <c r="AF15" s="78"/>
      <c r="AG15" s="74"/>
      <c r="AH15" s="86" t="s">
        <v>172</v>
      </c>
      <c r="AI15" s="79" t="s">
        <v>173</v>
      </c>
      <c r="AJ15" s="79" t="s">
        <v>75</v>
      </c>
      <c r="AK15" s="44">
        <f>IFERROR(VLOOKUP(AJ15,[1]Tablas!$B$115:$C$116,2,0)," ")</f>
        <v>15</v>
      </c>
      <c r="AL15" s="79" t="s">
        <v>76</v>
      </c>
      <c r="AM15" s="44">
        <f>IFERROR(VLOOKUP(AL15,[1]Tablas!$B$118:$C$119,2,0)," ")</f>
        <v>15</v>
      </c>
      <c r="AN15" s="79" t="s">
        <v>77</v>
      </c>
      <c r="AO15" s="44">
        <f>IFERROR(VLOOKUP(AN15,[1]Tablas!$B$121:$C$122,2,0)," ")</f>
        <v>15</v>
      </c>
      <c r="AP15" s="44" t="s">
        <v>78</v>
      </c>
      <c r="AQ15" s="44">
        <f>IFERROR(VLOOKUP(AP15,[1]Tablas!$B$124:$C$126,2,0)," ")</f>
        <v>15</v>
      </c>
      <c r="AR15" s="79" t="s">
        <v>79</v>
      </c>
      <c r="AS15" s="44">
        <f>IFERROR(VLOOKUP(AR15,[1]Tablas!$B$128:$C$129,2,0)," ")</f>
        <v>15</v>
      </c>
      <c r="AT15" s="79" t="s">
        <v>80</v>
      </c>
      <c r="AU15" s="44">
        <f>IFERROR(VLOOKUP(AT15,[1]Tablas!$B$131:$C$132,2,0)," ")</f>
        <v>15</v>
      </c>
      <c r="AV15" s="79" t="s">
        <v>81</v>
      </c>
      <c r="AW15" s="44">
        <f>IFERROR(VLOOKUP(AV15,[1]Tablas!$B$134:$C$136,2,0)," ")</f>
        <v>15</v>
      </c>
      <c r="AX15" s="44">
        <f t="shared" si="3"/>
        <v>105</v>
      </c>
      <c r="AY15" s="45" t="str">
        <f t="shared" si="2"/>
        <v>Fuerte</v>
      </c>
      <c r="AZ15" s="79" t="s">
        <v>82</v>
      </c>
      <c r="BA15" s="79" t="str">
        <f>IFERROR(VLOOKUP(AZ15,[4]Tablas!$A$141:$B$143,2,0)," ")</f>
        <v>Fuerte</v>
      </c>
      <c r="BB15" s="79" t="str">
        <f t="shared" si="8"/>
        <v>FuerteFuerte</v>
      </c>
      <c r="BC15" s="79" t="str">
        <f>IFERROR(VLOOKUP(BB15,[4]Tablas!$C$147:$D$155,2,0)," ")</f>
        <v>Fuerte</v>
      </c>
      <c r="BD15" s="79" t="str">
        <f>IFERROR(VLOOKUP(BC15,[4]Tablas!$D$147:$E$155,2,0)," ")</f>
        <v xml:space="preserve">No </v>
      </c>
      <c r="BE15" s="79" t="s">
        <v>174</v>
      </c>
      <c r="BF15" s="74"/>
      <c r="BG15" s="74"/>
      <c r="BH15" s="74"/>
      <c r="BI15" s="74"/>
      <c r="BJ15" s="74"/>
      <c r="BK15" s="74"/>
      <c r="BL15" s="36"/>
      <c r="BM15" s="81"/>
      <c r="BN15" s="81"/>
      <c r="BO15" s="81"/>
      <c r="BP15" s="81"/>
      <c r="BQ15" s="81"/>
      <c r="BR15" s="81"/>
      <c r="BS15" s="49"/>
    </row>
    <row r="16" spans="1:71" ht="72.75" customHeight="1" x14ac:dyDescent="0.2">
      <c r="A16" s="70"/>
      <c r="B16" s="70"/>
      <c r="C16" s="85"/>
      <c r="D16" s="19"/>
      <c r="E16" s="19"/>
      <c r="F16" s="72"/>
      <c r="G16" s="73"/>
      <c r="H16" s="73"/>
      <c r="I16" s="74"/>
      <c r="J16" s="75"/>
      <c r="K16" s="75"/>
      <c r="L16" s="75"/>
      <c r="M16" s="75"/>
      <c r="N16" s="75"/>
      <c r="O16" s="75"/>
      <c r="P16" s="75"/>
      <c r="Q16" s="75"/>
      <c r="R16" s="75"/>
      <c r="S16" s="75"/>
      <c r="T16" s="75"/>
      <c r="U16" s="75"/>
      <c r="V16" s="75"/>
      <c r="W16" s="75"/>
      <c r="X16" s="75"/>
      <c r="Y16" s="75"/>
      <c r="Z16" s="75"/>
      <c r="AA16" s="75"/>
      <c r="AB16" s="75"/>
      <c r="AC16" s="75"/>
      <c r="AD16" s="76"/>
      <c r="AE16" s="76"/>
      <c r="AF16" s="78"/>
      <c r="AG16" s="74"/>
      <c r="AH16" s="87" t="s">
        <v>175</v>
      </c>
      <c r="AI16" s="79" t="s">
        <v>176</v>
      </c>
      <c r="AJ16" s="79" t="s">
        <v>75</v>
      </c>
      <c r="AK16" s="44">
        <f>IFERROR(VLOOKUP(AJ16,[1]Tablas!$B$115:$C$116,2,0)," ")</f>
        <v>15</v>
      </c>
      <c r="AL16" s="79" t="s">
        <v>76</v>
      </c>
      <c r="AM16" s="44">
        <f>IFERROR(VLOOKUP(AL16,[1]Tablas!$B$118:$C$119,2,0)," ")</f>
        <v>15</v>
      </c>
      <c r="AN16" s="79" t="s">
        <v>77</v>
      </c>
      <c r="AO16" s="44">
        <f>IFERROR(VLOOKUP(AN16,[1]Tablas!$B$121:$C$122,2,0)," ")</f>
        <v>15</v>
      </c>
      <c r="AP16" s="44" t="s">
        <v>78</v>
      </c>
      <c r="AQ16" s="44">
        <f>IFERROR(VLOOKUP(AP16,[1]Tablas!$B$124:$C$126,2,0)," ")</f>
        <v>15</v>
      </c>
      <c r="AR16" s="79" t="s">
        <v>79</v>
      </c>
      <c r="AS16" s="44">
        <f>IFERROR(VLOOKUP(AR16,[1]Tablas!$B$128:$C$129,2,0)," ")</f>
        <v>15</v>
      </c>
      <c r="AT16" s="79" t="s">
        <v>80</v>
      </c>
      <c r="AU16" s="44">
        <f>IFERROR(VLOOKUP(AT16,[1]Tablas!$B$131:$C$132,2,0)," ")</f>
        <v>15</v>
      </c>
      <c r="AV16" s="79" t="s">
        <v>81</v>
      </c>
      <c r="AW16" s="44">
        <f>IFERROR(VLOOKUP(AV16,[1]Tablas!$B$134:$C$136,2,0)," ")</f>
        <v>15</v>
      </c>
      <c r="AX16" s="44">
        <f t="shared" si="3"/>
        <v>105</v>
      </c>
      <c r="AY16" s="45" t="str">
        <f t="shared" si="2"/>
        <v>Fuerte</v>
      </c>
      <c r="AZ16" s="79" t="s">
        <v>82</v>
      </c>
      <c r="BA16" s="79" t="str">
        <f>IFERROR(VLOOKUP(AZ16,[4]Tablas!$A$141:$B$143,2,0)," ")</f>
        <v>Fuerte</v>
      </c>
      <c r="BB16" s="79" t="str">
        <f t="shared" si="8"/>
        <v>FuerteFuerte</v>
      </c>
      <c r="BC16" s="79" t="str">
        <f>IFERROR(VLOOKUP(BB16,[4]Tablas!$C$147:$D$155,2,0)," ")</f>
        <v>Fuerte</v>
      </c>
      <c r="BD16" s="79" t="str">
        <f>IFERROR(VLOOKUP(BC16,[4]Tablas!$D$147:$E$155,2,0)," ")</f>
        <v xml:space="preserve">No </v>
      </c>
      <c r="BE16" s="79" t="s">
        <v>177</v>
      </c>
      <c r="BF16" s="74"/>
      <c r="BG16" s="74"/>
      <c r="BH16" s="74"/>
      <c r="BI16" s="74"/>
      <c r="BJ16" s="74"/>
      <c r="BK16" s="74"/>
      <c r="BL16" s="36"/>
      <c r="BM16" s="81"/>
      <c r="BN16" s="81"/>
      <c r="BO16" s="81"/>
      <c r="BP16" s="81"/>
      <c r="BQ16" s="81"/>
      <c r="BR16" s="81"/>
      <c r="BS16" s="49"/>
    </row>
    <row r="17" spans="1:71" ht="102.75" customHeight="1" x14ac:dyDescent="0.2">
      <c r="A17" s="70"/>
      <c r="B17" s="70"/>
      <c r="C17" s="85"/>
      <c r="D17" s="71">
        <v>8</v>
      </c>
      <c r="E17" s="72" t="s">
        <v>178</v>
      </c>
      <c r="F17" s="72" t="s">
        <v>70</v>
      </c>
      <c r="G17" s="73" t="s">
        <v>71</v>
      </c>
      <c r="H17" s="73" t="str">
        <f>IFERROR(VLOOKUP(G17,[3]Tablas!$A$15:$D$19,4,0)," ")</f>
        <v>El evento podrá ocurrir en algún momento</v>
      </c>
      <c r="I17" s="74" t="str">
        <f>IFERROR(VLOOKUP(G17,[3]Tablas!$A$15:$C$19,3,0)," ")</f>
        <v>Posible</v>
      </c>
      <c r="J17" s="75" t="str">
        <f>IFERROR(VLOOKUP(G17,[3]Tablas!$A$15:$B$19,2,0)," ")</f>
        <v>Posible</v>
      </c>
      <c r="K17" s="75" t="s">
        <v>137</v>
      </c>
      <c r="L17" s="75" t="s">
        <v>137</v>
      </c>
      <c r="M17" s="75" t="s">
        <v>137</v>
      </c>
      <c r="N17" s="75" t="s">
        <v>137</v>
      </c>
      <c r="O17" s="75" t="s">
        <v>137</v>
      </c>
      <c r="P17" s="75" t="s">
        <v>137</v>
      </c>
      <c r="Q17" s="75" t="s">
        <v>137</v>
      </c>
      <c r="R17" s="75"/>
      <c r="S17" s="75"/>
      <c r="T17" s="75" t="s">
        <v>137</v>
      </c>
      <c r="U17" s="75" t="s">
        <v>137</v>
      </c>
      <c r="V17" s="75" t="s">
        <v>137</v>
      </c>
      <c r="W17" s="75" t="s">
        <v>137</v>
      </c>
      <c r="X17" s="75" t="s">
        <v>137</v>
      </c>
      <c r="Y17" s="75" t="s">
        <v>137</v>
      </c>
      <c r="Z17" s="75"/>
      <c r="AA17" s="75" t="s">
        <v>137</v>
      </c>
      <c r="AB17" s="75" t="s">
        <v>137</v>
      </c>
      <c r="AC17" s="75"/>
      <c r="AD17" s="76">
        <f>COUNTIF(K17:AC18,"X")</f>
        <v>15</v>
      </c>
      <c r="AE17" s="77" t="str">
        <f>IF(AD17=0," ",IF(AD17&lt;6,"Moderado",IF(AD17&lt;12,"Mayor",IF(AD17&lt;20,"Catastrófico"))))</f>
        <v>Catastrófico</v>
      </c>
      <c r="AF17" s="78" t="str">
        <f>CONCATENATE(I17,AE17)</f>
        <v>PosibleCatastrófico</v>
      </c>
      <c r="AG17" s="74" t="str">
        <f>IFERROR(VLOOKUP(AF17,[3]Tablas!$C$159:$D$173,2,0)," ")</f>
        <v>Extremo</v>
      </c>
      <c r="AH17" s="79" t="s">
        <v>179</v>
      </c>
      <c r="AI17" s="79" t="s">
        <v>180</v>
      </c>
      <c r="AJ17" s="79" t="s">
        <v>75</v>
      </c>
      <c r="AK17" s="44">
        <f>IFERROR(VLOOKUP(AJ17,[1]Tablas!$B$115:$C$116,2,0)," ")</f>
        <v>15</v>
      </c>
      <c r="AL17" s="79" t="s">
        <v>76</v>
      </c>
      <c r="AM17" s="44">
        <f>IFERROR(VLOOKUP(AL17,[1]Tablas!$B$118:$C$119,2,0)," ")</f>
        <v>15</v>
      </c>
      <c r="AN17" s="79" t="s">
        <v>77</v>
      </c>
      <c r="AO17" s="44">
        <f>IFERROR(VLOOKUP(AN17,[1]Tablas!$B$121:$C$122,2,0)," ")</f>
        <v>15</v>
      </c>
      <c r="AP17" s="44" t="s">
        <v>78</v>
      </c>
      <c r="AQ17" s="44">
        <f>IFERROR(VLOOKUP(AP17,[1]Tablas!$B$124:$C$126,2,0)," ")</f>
        <v>15</v>
      </c>
      <c r="AR17" s="79" t="s">
        <v>79</v>
      </c>
      <c r="AS17" s="44">
        <f>IFERROR(VLOOKUP(AR17,[1]Tablas!$B$128:$C$129,2,0)," ")</f>
        <v>15</v>
      </c>
      <c r="AT17" s="79" t="s">
        <v>80</v>
      </c>
      <c r="AU17" s="44">
        <f>IFERROR(VLOOKUP(AT17,[1]Tablas!$B$131:$C$132,2,0)," ")</f>
        <v>15</v>
      </c>
      <c r="AV17" s="79" t="s">
        <v>81</v>
      </c>
      <c r="AW17" s="44">
        <f>IFERROR(VLOOKUP(AV17,[1]Tablas!$B$134:$C$136,2,0)," ")</f>
        <v>15</v>
      </c>
      <c r="AX17" s="44">
        <f t="shared" si="3"/>
        <v>105</v>
      </c>
      <c r="AY17" s="45" t="str">
        <f t="shared" si="2"/>
        <v>Fuerte</v>
      </c>
      <c r="AZ17" s="79" t="s">
        <v>82</v>
      </c>
      <c r="BA17" s="79" t="str">
        <f>IFERROR(VLOOKUP(AZ17,[3]Tablas!$A$141:$B$143,2,0)," ")</f>
        <v>Fuerte</v>
      </c>
      <c r="BB17" s="79" t="str">
        <f t="shared" si="8"/>
        <v>FuerteFuerte</v>
      </c>
      <c r="BC17" s="79" t="str">
        <f>IFERROR(VLOOKUP(BB17,[3]Tablas!$C$147:$D$155,2,0)," ")</f>
        <v>Fuerte</v>
      </c>
      <c r="BD17" s="79" t="str">
        <f>IFERROR(VLOOKUP(BC17,[3]Tablas!$D$147:$E$155,2,0)," ")</f>
        <v xml:space="preserve">No </v>
      </c>
      <c r="BE17" s="79" t="s">
        <v>181</v>
      </c>
      <c r="BF17" s="74">
        <f>SUM(AX17:AX18)/2</f>
        <v>105</v>
      </c>
      <c r="BG17" s="74" t="str">
        <f>IF(BF17=0," ",IF(BF17&lt;50,"Débil",IF(BF17&lt;99,"Moderado",IF(BF17&gt;100,"Fuerte"))))</f>
        <v>Fuerte</v>
      </c>
      <c r="BH17" s="74" t="str">
        <f>CONCATENATE(I17,BG17)</f>
        <v>PosibleFuerte</v>
      </c>
      <c r="BI17" s="74" t="str">
        <f>IFERROR(VLOOKUP(BH17,[3]Tablas!$H$186:$I$200,2,0)," ")</f>
        <v>Rara vez</v>
      </c>
      <c r="BJ17" s="74" t="str">
        <f>CONCATENATE(BI17,AE17)</f>
        <v>Rara vezCatastrófico</v>
      </c>
      <c r="BK17" s="74" t="str">
        <f>IFERROR(VLOOKUP(BJ17,[3]Tablas!$C$159:$D$173,2,0)," ")</f>
        <v>Extremo</v>
      </c>
      <c r="BL17" s="74" t="s">
        <v>86</v>
      </c>
      <c r="BM17" s="81" t="s">
        <v>181</v>
      </c>
      <c r="BN17" s="81" t="s">
        <v>169</v>
      </c>
      <c r="BO17" s="82">
        <v>44562</v>
      </c>
      <c r="BP17" s="83">
        <v>44926</v>
      </c>
      <c r="BQ17" s="81" t="s">
        <v>170</v>
      </c>
      <c r="BR17" s="81"/>
      <c r="BS17" s="49"/>
    </row>
    <row r="18" spans="1:71" ht="51.75" hidden="1" customHeight="1" x14ac:dyDescent="0.2">
      <c r="A18" s="70"/>
      <c r="B18" s="70"/>
      <c r="C18" s="85"/>
      <c r="D18" s="19"/>
      <c r="E18" s="72"/>
      <c r="F18" s="72"/>
      <c r="G18" s="73"/>
      <c r="H18" s="73"/>
      <c r="I18" s="74"/>
      <c r="J18" s="75"/>
      <c r="K18" s="75"/>
      <c r="L18" s="75"/>
      <c r="M18" s="75"/>
      <c r="N18" s="75"/>
      <c r="O18" s="75"/>
      <c r="P18" s="75"/>
      <c r="Q18" s="75"/>
      <c r="R18" s="75"/>
      <c r="S18" s="75"/>
      <c r="T18" s="75"/>
      <c r="U18" s="75"/>
      <c r="V18" s="75"/>
      <c r="W18" s="75"/>
      <c r="X18" s="75"/>
      <c r="Y18" s="75"/>
      <c r="Z18" s="75"/>
      <c r="AA18" s="75"/>
      <c r="AB18" s="75"/>
      <c r="AC18" s="75"/>
      <c r="AD18" s="75"/>
      <c r="AE18" s="75"/>
      <c r="AF18" s="78"/>
      <c r="AG18" s="74"/>
      <c r="AH18" s="87" t="s">
        <v>182</v>
      </c>
      <c r="AI18" s="79" t="s">
        <v>183</v>
      </c>
      <c r="AJ18" s="79" t="s">
        <v>75</v>
      </c>
      <c r="AK18" s="44">
        <f>IFERROR(VLOOKUP(AJ18,[1]Tablas!$B$115:$C$116,2,0)," ")</f>
        <v>15</v>
      </c>
      <c r="AL18" s="79" t="s">
        <v>76</v>
      </c>
      <c r="AM18" s="44">
        <f>IFERROR(VLOOKUP(AL18,[1]Tablas!$B$118:$C$119,2,0)," ")</f>
        <v>15</v>
      </c>
      <c r="AN18" s="79" t="s">
        <v>77</v>
      </c>
      <c r="AO18" s="44">
        <f>IFERROR(VLOOKUP(AN18,[1]Tablas!$B$121:$C$122,2,0)," ")</f>
        <v>15</v>
      </c>
      <c r="AP18" s="44" t="s">
        <v>78</v>
      </c>
      <c r="AQ18" s="44">
        <f>IFERROR(VLOOKUP(AP18,[1]Tablas!$B$124:$C$126,2,0)," ")</f>
        <v>15</v>
      </c>
      <c r="AR18" s="79" t="s">
        <v>79</v>
      </c>
      <c r="AS18" s="44">
        <f>IFERROR(VLOOKUP(AR18,[1]Tablas!$B$128:$C$129,2,0)," ")</f>
        <v>15</v>
      </c>
      <c r="AT18" s="79" t="s">
        <v>80</v>
      </c>
      <c r="AU18" s="44">
        <f>IFERROR(VLOOKUP(AT18,[1]Tablas!$B$131:$C$132,2,0)," ")</f>
        <v>15</v>
      </c>
      <c r="AV18" s="79" t="s">
        <v>81</v>
      </c>
      <c r="AW18" s="44">
        <f>IFERROR(VLOOKUP(AV18,[1]Tablas!$B$134:$C$136,2,0)," ")</f>
        <v>15</v>
      </c>
      <c r="AX18" s="44">
        <f t="shared" si="3"/>
        <v>105</v>
      </c>
      <c r="AY18" s="45" t="str">
        <f t="shared" si="2"/>
        <v>Fuerte</v>
      </c>
      <c r="AZ18" s="79" t="s">
        <v>82</v>
      </c>
      <c r="BA18" s="79" t="str">
        <f>IFERROR(VLOOKUP(AZ18,[3]Tablas!$A$141:$B$143,2,0)," ")</f>
        <v>Fuerte</v>
      </c>
      <c r="BB18" s="79" t="str">
        <f t="shared" si="8"/>
        <v>FuerteFuerte</v>
      </c>
      <c r="BC18" s="79" t="str">
        <f>IFERROR(VLOOKUP(BB18,[3]Tablas!$C$147:$D$155,2,0)," ")</f>
        <v>Fuerte</v>
      </c>
      <c r="BD18" s="79" t="str">
        <f>IFERROR(VLOOKUP(BC18,[3]Tablas!$D$147:$E$155,2,0)," ")</f>
        <v xml:space="preserve">No </v>
      </c>
      <c r="BE18" s="79" t="s">
        <v>184</v>
      </c>
      <c r="BF18" s="74"/>
      <c r="BG18" s="74"/>
      <c r="BH18" s="74"/>
      <c r="BI18" s="74"/>
      <c r="BJ18" s="74"/>
      <c r="BK18" s="74"/>
      <c r="BL18" s="74"/>
      <c r="BM18" s="81"/>
      <c r="BN18" s="81"/>
      <c r="BO18" s="81"/>
      <c r="BP18" s="81"/>
      <c r="BQ18" s="81"/>
      <c r="BR18" s="81"/>
      <c r="BS18" s="49"/>
    </row>
    <row r="19" spans="1:71" ht="252" customHeight="1" x14ac:dyDescent="0.2">
      <c r="A19" s="47" t="s">
        <v>185</v>
      </c>
      <c r="B19" s="47" t="s">
        <v>186</v>
      </c>
      <c r="C19" s="47" t="s">
        <v>187</v>
      </c>
      <c r="D19" s="71">
        <v>9</v>
      </c>
      <c r="E19" s="47" t="s">
        <v>188</v>
      </c>
      <c r="F19" s="36" t="s">
        <v>70</v>
      </c>
      <c r="G19" s="36" t="s">
        <v>71</v>
      </c>
      <c r="H19" s="36" t="str">
        <f>IFERROR(VLOOKUP(G19,[5]Tablas!$A$15:$D$19,4,0)," ")</f>
        <v>El evento podrá ocurrir en algún momento</v>
      </c>
      <c r="I19" s="39" t="str">
        <f>IFERROR(VLOOKUP(G19,[5]Tablas!$A$15:$C$19,3,0)," ")</f>
        <v>Posible</v>
      </c>
      <c r="J19" s="41" t="str">
        <f>IFERROR(VLOOKUP(G19,[5]Tablas!$A$15:$B$19,2,0)," ")</f>
        <v>Posible</v>
      </c>
      <c r="K19" s="41" t="s">
        <v>137</v>
      </c>
      <c r="L19" s="41" t="s">
        <v>137</v>
      </c>
      <c r="M19" s="41" t="s">
        <v>137</v>
      </c>
      <c r="N19" s="41" t="s">
        <v>137</v>
      </c>
      <c r="O19" s="41" t="s">
        <v>137</v>
      </c>
      <c r="P19" s="41" t="s">
        <v>137</v>
      </c>
      <c r="Q19" s="41" t="s">
        <v>137</v>
      </c>
      <c r="R19" s="41" t="s">
        <v>137</v>
      </c>
      <c r="S19" s="41" t="s">
        <v>137</v>
      </c>
      <c r="T19" s="41" t="s">
        <v>137</v>
      </c>
      <c r="U19" s="41" t="s">
        <v>137</v>
      </c>
      <c r="V19" s="41" t="s">
        <v>137</v>
      </c>
      <c r="W19" s="88"/>
      <c r="X19" s="88"/>
      <c r="Y19" s="41" t="s">
        <v>137</v>
      </c>
      <c r="Z19" s="41"/>
      <c r="AA19" s="41"/>
      <c r="AB19" s="41"/>
      <c r="AC19" s="88"/>
      <c r="AD19" s="89">
        <f>COUNTIF(K19:AC20,"X")</f>
        <v>13</v>
      </c>
      <c r="AE19" s="39" t="str">
        <f>IF(AD19=0," ",IF(AD19&lt;6,"Moderado",IF(AD19&lt;12,"Mayor",IF(AD19&lt;20,"Catastrófico"))))</f>
        <v>Catastrófico</v>
      </c>
      <c r="AF19" s="41" t="str">
        <f>CONCATENATE(I19,AE19)</f>
        <v>PosibleCatastrófico</v>
      </c>
      <c r="AG19" s="39" t="str">
        <f>IFERROR(VLOOKUP(AF19,[5]Tablas!$C$159:$D$173,2,0)," ")</f>
        <v>Extremo</v>
      </c>
      <c r="AH19" s="54" t="s">
        <v>189</v>
      </c>
      <c r="AI19" s="57" t="s">
        <v>190</v>
      </c>
      <c r="AJ19" s="54" t="s">
        <v>75</v>
      </c>
      <c r="AK19" s="44">
        <f>IFERROR(VLOOKUP(AJ19,[1]Tablas!$B$115:$C$116,2,0)," ")</f>
        <v>15</v>
      </c>
      <c r="AL19" s="54" t="s">
        <v>76</v>
      </c>
      <c r="AM19" s="44">
        <f>IFERROR(VLOOKUP(AL19,[1]Tablas!$B$118:$C$119,2,0)," ")</f>
        <v>15</v>
      </c>
      <c r="AN19" s="54" t="s">
        <v>77</v>
      </c>
      <c r="AO19" s="44">
        <f>IFERROR(VLOOKUP(AN19,[1]Tablas!$B$121:$C$122,2,0)," ")</f>
        <v>15</v>
      </c>
      <c r="AP19" s="44" t="s">
        <v>78</v>
      </c>
      <c r="AQ19" s="44">
        <f>IFERROR(VLOOKUP(AP19,[1]Tablas!$B$124:$C$126,2,0)," ")</f>
        <v>15</v>
      </c>
      <c r="AR19" s="54" t="s">
        <v>79</v>
      </c>
      <c r="AS19" s="44">
        <f>IFERROR(VLOOKUP(AR19,[1]Tablas!$B$128:$C$129,2,0)," ")</f>
        <v>15</v>
      </c>
      <c r="AT19" s="54" t="s">
        <v>80</v>
      </c>
      <c r="AU19" s="44">
        <f>IFERROR(VLOOKUP(AT19,[1]Tablas!$B$131:$C$132,2,0)," ")</f>
        <v>15</v>
      </c>
      <c r="AV19" s="54" t="s">
        <v>81</v>
      </c>
      <c r="AW19" s="44">
        <f>IFERROR(VLOOKUP(AV19,[1]Tablas!$B$134:$C$136,2,0)," ")</f>
        <v>15</v>
      </c>
      <c r="AX19" s="44">
        <f t="shared" si="3"/>
        <v>105</v>
      </c>
      <c r="AY19" s="45" t="str">
        <f t="shared" si="2"/>
        <v>Fuerte</v>
      </c>
      <c r="AZ19" s="54" t="s">
        <v>82</v>
      </c>
      <c r="BA19" s="90" t="str">
        <f>IFERROR(VLOOKUP(AZ19,[5]Tablas!$A$141:$B$143,2,0)," ")</f>
        <v>Fuerte</v>
      </c>
      <c r="BB19" s="44" t="str">
        <f t="shared" si="8"/>
        <v>FuerteFuerte</v>
      </c>
      <c r="BC19" s="45" t="str">
        <f>IFERROR(VLOOKUP(BB19,[6]Tablas!$C$147:$D$155,2,0)," ")</f>
        <v>Fuerte</v>
      </c>
      <c r="BD19" s="45" t="str">
        <f>IFERROR(VLOOKUP(BC19,[6]Tablas!$D$147:$E$155,2,0)," ")</f>
        <v xml:space="preserve">No </v>
      </c>
      <c r="BE19" s="45"/>
      <c r="BF19" s="54">
        <f>SUM(AX19+AX20)/2</f>
        <v>105</v>
      </c>
      <c r="BG19" s="45" t="str">
        <f>IF(BF19=0," ",IF(BF19&lt;50,"Débil",IF(BF19&lt;99,"Moderado",IF(BF19&gt;100,"Fuerte"))))</f>
        <v>Fuerte</v>
      </c>
      <c r="BH19" s="45" t="str">
        <f t="shared" ref="BH19:BH24" si="9">CONCATENATE(I19,BG19)</f>
        <v>PosibleFuerte</v>
      </c>
      <c r="BI19" s="39" t="str">
        <f>IFERROR(VLOOKUP(BH19,[6]Tablas!$H$186:$I$200,2,0)," ")</f>
        <v>Rara vez</v>
      </c>
      <c r="BJ19" s="36" t="str">
        <f>CONCATENATE(BI19,AE19)</f>
        <v>Rara vezCatastrófico</v>
      </c>
      <c r="BK19" s="39" t="str">
        <f>IFERROR(VLOOKUP(BJ19,[6]Tablas!$C$159:$D$173,2,0)," ")</f>
        <v>Extremo</v>
      </c>
      <c r="BL19" s="36" t="s">
        <v>86</v>
      </c>
      <c r="BM19" s="43" t="s">
        <v>191</v>
      </c>
      <c r="BN19" s="54" t="s">
        <v>192</v>
      </c>
      <c r="BO19" s="91">
        <v>44773</v>
      </c>
      <c r="BP19" s="91">
        <v>44803</v>
      </c>
      <c r="BQ19" s="54"/>
      <c r="BR19" s="92" t="s">
        <v>89</v>
      </c>
      <c r="BS19" s="49" t="s">
        <v>193</v>
      </c>
    </row>
    <row r="20" spans="1:71" ht="408.75" customHeight="1" x14ac:dyDescent="0.2">
      <c r="A20" s="19"/>
      <c r="B20" s="19"/>
      <c r="C20" s="19"/>
      <c r="D20" s="19"/>
      <c r="E20" s="19"/>
      <c r="F20" s="93"/>
      <c r="G20" s="36"/>
      <c r="H20" s="36"/>
      <c r="I20" s="39"/>
      <c r="J20" s="93"/>
      <c r="K20" s="93"/>
      <c r="L20" s="93"/>
      <c r="M20" s="93"/>
      <c r="N20" s="93"/>
      <c r="O20" s="93"/>
      <c r="P20" s="93"/>
      <c r="Q20" s="93"/>
      <c r="R20" s="93"/>
      <c r="S20" s="93"/>
      <c r="T20" s="93"/>
      <c r="U20" s="93"/>
      <c r="V20" s="93"/>
      <c r="W20" s="93"/>
      <c r="X20" s="93"/>
      <c r="Y20" s="93"/>
      <c r="Z20" s="93"/>
      <c r="AA20" s="93"/>
      <c r="AB20" s="93"/>
      <c r="AC20" s="93"/>
      <c r="AD20" s="93"/>
      <c r="AE20" s="93"/>
      <c r="AF20" s="41"/>
      <c r="AG20" s="39"/>
      <c r="AH20" s="54" t="s">
        <v>194</v>
      </c>
      <c r="AI20" s="57" t="s">
        <v>195</v>
      </c>
      <c r="AJ20" s="54" t="s">
        <v>75</v>
      </c>
      <c r="AK20" s="44">
        <f>IFERROR(VLOOKUP(AJ20,[1]Tablas!$B$115:$C$116,2,0)," ")</f>
        <v>15</v>
      </c>
      <c r="AL20" s="54" t="s">
        <v>76</v>
      </c>
      <c r="AM20" s="44">
        <f>IFERROR(VLOOKUP(AL20,[1]Tablas!$B$118:$C$119,2,0)," ")</f>
        <v>15</v>
      </c>
      <c r="AN20" s="54" t="s">
        <v>77</v>
      </c>
      <c r="AO20" s="44">
        <f>IFERROR(VLOOKUP(AN20,[1]Tablas!$B$121:$C$122,2,0)," ")</f>
        <v>15</v>
      </c>
      <c r="AP20" s="44" t="s">
        <v>78</v>
      </c>
      <c r="AQ20" s="44">
        <f>IFERROR(VLOOKUP(AP20,[1]Tablas!$B$124:$C$126,2,0)," ")</f>
        <v>15</v>
      </c>
      <c r="AR20" s="54" t="s">
        <v>79</v>
      </c>
      <c r="AS20" s="44">
        <f>IFERROR(VLOOKUP(AR20,[1]Tablas!$B$128:$C$129,2,0)," ")</f>
        <v>15</v>
      </c>
      <c r="AT20" s="54" t="s">
        <v>80</v>
      </c>
      <c r="AU20" s="44">
        <f>IFERROR(VLOOKUP(AT20,[1]Tablas!$B$131:$C$132,2,0)," ")</f>
        <v>15</v>
      </c>
      <c r="AV20" s="54" t="s">
        <v>81</v>
      </c>
      <c r="AW20" s="44">
        <f>IFERROR(VLOOKUP(AV20,[1]Tablas!$B$134:$C$136,2,0)," ")</f>
        <v>15</v>
      </c>
      <c r="AX20" s="44">
        <f t="shared" si="3"/>
        <v>105</v>
      </c>
      <c r="AY20" s="45" t="str">
        <f t="shared" si="2"/>
        <v>Fuerte</v>
      </c>
      <c r="AZ20" s="54" t="s">
        <v>82</v>
      </c>
      <c r="BA20" s="90" t="str">
        <f>IFERROR(VLOOKUP(AZ20,[5]Tablas!$A$141:$B$143,2,0)," ")</f>
        <v>Fuerte</v>
      </c>
      <c r="BB20" s="44" t="str">
        <f t="shared" si="8"/>
        <v>FuerteFuerte</v>
      </c>
      <c r="BC20" s="45" t="str">
        <f>IFERROR(VLOOKUP(BB20,[6]Tablas!$C$147:$D$155,2,0)," ")</f>
        <v>Fuerte</v>
      </c>
      <c r="BD20" s="45" t="str">
        <f>IFERROR(VLOOKUP(BC20,[6]Tablas!$D$147:$E$155,2,0)," ")</f>
        <v xml:space="preserve">No </v>
      </c>
      <c r="BE20" s="45"/>
      <c r="BF20" s="54">
        <f>SUM(AX20+AX21)/2</f>
        <v>105</v>
      </c>
      <c r="BG20" s="54" t="str">
        <f t="shared" ref="BG20:BG22" si="10">IF(BF20=0," ",IF(BF20&lt;50,"Débil",IF(BF20&lt;99,"Moderado",IF(BF20&gt;100,"Fuerte"))))</f>
        <v>Fuerte</v>
      </c>
      <c r="BH20" s="45" t="str">
        <f t="shared" si="9"/>
        <v>Fuerte</v>
      </c>
      <c r="BI20" s="39"/>
      <c r="BJ20" s="36"/>
      <c r="BK20" s="39"/>
      <c r="BL20" s="36"/>
      <c r="BM20" s="43" t="s">
        <v>191</v>
      </c>
      <c r="BN20" s="54" t="s">
        <v>192</v>
      </c>
      <c r="BO20" s="91">
        <v>44773</v>
      </c>
      <c r="BP20" s="91">
        <v>44865</v>
      </c>
      <c r="BQ20" s="54"/>
      <c r="BR20" s="92" t="s">
        <v>89</v>
      </c>
      <c r="BS20" s="49"/>
    </row>
    <row r="21" spans="1:71" ht="86.25" customHeight="1" x14ac:dyDescent="0.2">
      <c r="A21" s="19"/>
      <c r="B21" s="36" t="s">
        <v>196</v>
      </c>
      <c r="C21" s="47" t="s">
        <v>197</v>
      </c>
      <c r="D21" s="39">
        <v>10</v>
      </c>
      <c r="E21" s="36" t="s">
        <v>198</v>
      </c>
      <c r="F21" s="36" t="s">
        <v>70</v>
      </c>
      <c r="G21" s="36" t="s">
        <v>117</v>
      </c>
      <c r="H21" s="36" t="str">
        <f>IFERROR(VLOOKUP(G21,[5]Tablas!$A$15:$D$19,4,0)," ")</f>
        <v>El evento puede ocurrir en algún momento</v>
      </c>
      <c r="I21" s="39" t="str">
        <f>IFERROR(VLOOKUP(G21,[5]Tablas!$A$15:$C$19,3,0)," ")</f>
        <v>Improbable</v>
      </c>
      <c r="J21" s="40" t="str">
        <f>IFERROR(VLOOKUP(G21,[5]Tablas!$A$15:$B$19,2,0)," ")</f>
        <v>Improbable</v>
      </c>
      <c r="K21" s="41" t="s">
        <v>137</v>
      </c>
      <c r="L21" s="41" t="s">
        <v>137</v>
      </c>
      <c r="M21" s="41" t="s">
        <v>137</v>
      </c>
      <c r="N21" s="41" t="s">
        <v>137</v>
      </c>
      <c r="O21" s="41" t="s">
        <v>137</v>
      </c>
      <c r="P21" s="41" t="s">
        <v>137</v>
      </c>
      <c r="Q21" s="41" t="s">
        <v>137</v>
      </c>
      <c r="R21" s="41"/>
      <c r="S21" s="41" t="s">
        <v>137</v>
      </c>
      <c r="T21" s="41"/>
      <c r="U21" s="41" t="s">
        <v>137</v>
      </c>
      <c r="V21" s="41" t="s">
        <v>137</v>
      </c>
      <c r="W21" s="41"/>
      <c r="X21" s="41"/>
      <c r="Y21" s="41" t="s">
        <v>137</v>
      </c>
      <c r="Z21" s="41"/>
      <c r="AA21" s="41"/>
      <c r="AB21" s="41"/>
      <c r="AC21" s="41"/>
      <c r="AD21" s="42">
        <f t="shared" ref="AD21" si="11">COUNTIF(K21:AC21,"X")</f>
        <v>11</v>
      </c>
      <c r="AE21" s="39" t="str">
        <f t="shared" ref="AE21" si="12">IF(AD21=0," ",IF(AD21&lt;6,"Moderado",IF(AD21&lt;12,"Mayor",IF(AD21&lt;20,"Catastrófico"))))</f>
        <v>Mayor</v>
      </c>
      <c r="AF21" s="40" t="str">
        <f>CONCATENATE(I21,AE21)</f>
        <v>ImprobableMayor</v>
      </c>
      <c r="AG21" s="39" t="str">
        <f>IFERROR(VLOOKUP(AF21,[5]Tablas!$C$159:$D$173,2,0)," ")</f>
        <v>Moderado</v>
      </c>
      <c r="AH21" s="44" t="s">
        <v>199</v>
      </c>
      <c r="AI21" s="54" t="s">
        <v>200</v>
      </c>
      <c r="AJ21" s="54" t="s">
        <v>75</v>
      </c>
      <c r="AK21" s="44">
        <f>IFERROR(VLOOKUP(AJ21,[1]Tablas!$B$115:$C$116,2,0)," ")</f>
        <v>15</v>
      </c>
      <c r="AL21" s="54" t="s">
        <v>76</v>
      </c>
      <c r="AM21" s="44">
        <f>IFERROR(VLOOKUP(AL21,[1]Tablas!$B$118:$C$119,2,0)," ")</f>
        <v>15</v>
      </c>
      <c r="AN21" s="54" t="s">
        <v>77</v>
      </c>
      <c r="AO21" s="44">
        <f>IFERROR(VLOOKUP(AN21,[1]Tablas!$B$121:$C$122,2,0)," ")</f>
        <v>15</v>
      </c>
      <c r="AP21" s="44" t="s">
        <v>78</v>
      </c>
      <c r="AQ21" s="44">
        <f>IFERROR(VLOOKUP(AP21,[1]Tablas!$B$124:$C$126,2,0)," ")</f>
        <v>15</v>
      </c>
      <c r="AR21" s="54" t="s">
        <v>79</v>
      </c>
      <c r="AS21" s="44">
        <f>IFERROR(VLOOKUP(AR21,[1]Tablas!$B$128:$C$129,2,0)," ")</f>
        <v>15</v>
      </c>
      <c r="AT21" s="54" t="s">
        <v>80</v>
      </c>
      <c r="AU21" s="44">
        <f>IFERROR(VLOOKUP(AT21,[1]Tablas!$B$131:$C$132,2,0)," ")</f>
        <v>15</v>
      </c>
      <c r="AV21" s="54" t="s">
        <v>81</v>
      </c>
      <c r="AW21" s="44">
        <f>IFERROR(VLOOKUP(AV21,[1]Tablas!$B$134:$C$136,2,0)," ")</f>
        <v>15</v>
      </c>
      <c r="AX21" s="44">
        <f t="shared" si="3"/>
        <v>105</v>
      </c>
      <c r="AY21" s="45" t="str">
        <f t="shared" si="2"/>
        <v>Fuerte</v>
      </c>
      <c r="AZ21" s="94" t="s">
        <v>82</v>
      </c>
      <c r="BA21" s="45" t="str">
        <f>IFERROR(VLOOKUP(AZ21,[5]Tablas!$A$141:$B$143,2,0)," ")</f>
        <v>Fuerte</v>
      </c>
      <c r="BB21" s="44" t="str">
        <f t="shared" si="8"/>
        <v>FuerteFuerte</v>
      </c>
      <c r="BC21" s="45" t="str">
        <f>IFERROR(VLOOKUP(BB21,[6]Tablas!$C$147:$D$155,2,0)," ")</f>
        <v>Fuerte</v>
      </c>
      <c r="BD21" s="45" t="str">
        <f>IFERROR(VLOOKUP(BC21,[6]Tablas!$D$147:$E$155,2,0)," ")</f>
        <v xml:space="preserve">No </v>
      </c>
      <c r="BE21" s="45"/>
      <c r="BF21" s="45">
        <f>+AX21</f>
        <v>105</v>
      </c>
      <c r="BG21" s="45" t="str">
        <f t="shared" si="10"/>
        <v>Fuerte</v>
      </c>
      <c r="BH21" s="45" t="str">
        <f t="shared" si="9"/>
        <v>ImprobableFuerte</v>
      </c>
      <c r="BI21" s="39" t="str">
        <f>IFERROR(VLOOKUP(BH21,[6]Tablas!$H$186:$I$200,2,0)," ")</f>
        <v>Rara vez</v>
      </c>
      <c r="BJ21" s="39" t="str">
        <f t="shared" ref="BJ21" si="13">CONCATENATE(BI21,AE21)</f>
        <v>Rara vezMayor</v>
      </c>
      <c r="BK21" s="39" t="str">
        <f>IFERROR(VLOOKUP(BJ21,[6]Tablas!$C$159:$D$173,2,0)," ")</f>
        <v>Moderado</v>
      </c>
      <c r="BL21" s="36" t="s">
        <v>86</v>
      </c>
      <c r="BM21" s="43" t="s">
        <v>201</v>
      </c>
      <c r="BN21" s="44" t="s">
        <v>202</v>
      </c>
      <c r="BO21" s="91">
        <v>44773</v>
      </c>
      <c r="BP21" s="91">
        <v>44803</v>
      </c>
      <c r="BQ21" s="44"/>
      <c r="BR21" s="92" t="s">
        <v>89</v>
      </c>
      <c r="BS21" s="49" t="s">
        <v>193</v>
      </c>
    </row>
    <row r="22" spans="1:71" ht="225.75" customHeight="1" x14ac:dyDescent="0.2">
      <c r="A22" s="19"/>
      <c r="B22" s="19"/>
      <c r="C22" s="19"/>
      <c r="D22" s="19"/>
      <c r="E22" s="19"/>
      <c r="F22" s="36"/>
      <c r="G22" s="36"/>
      <c r="H22" s="36"/>
      <c r="I22" s="39"/>
      <c r="J22" s="40"/>
      <c r="K22" s="41"/>
      <c r="L22" s="41"/>
      <c r="M22" s="41"/>
      <c r="N22" s="41"/>
      <c r="O22" s="41"/>
      <c r="P22" s="41"/>
      <c r="Q22" s="41"/>
      <c r="R22" s="41"/>
      <c r="S22" s="41"/>
      <c r="T22" s="41"/>
      <c r="U22" s="41"/>
      <c r="V22" s="41"/>
      <c r="W22" s="41"/>
      <c r="X22" s="41"/>
      <c r="Y22" s="41"/>
      <c r="Z22" s="41"/>
      <c r="AA22" s="41"/>
      <c r="AB22" s="41"/>
      <c r="AC22" s="41"/>
      <c r="AD22" s="42"/>
      <c r="AE22" s="39"/>
      <c r="AF22" s="40"/>
      <c r="AG22" s="39"/>
      <c r="AH22" s="44" t="s">
        <v>203</v>
      </c>
      <c r="AI22" s="44" t="s">
        <v>204</v>
      </c>
      <c r="AJ22" s="54" t="s">
        <v>75</v>
      </c>
      <c r="AK22" s="44">
        <f>IFERROR(VLOOKUP(AJ22,[1]Tablas!$B$115:$C$116,2,0)," ")</f>
        <v>15</v>
      </c>
      <c r="AL22" s="54" t="s">
        <v>76</v>
      </c>
      <c r="AM22" s="44">
        <f>IFERROR(VLOOKUP(AL22,[1]Tablas!$B$118:$C$119,2,0)," ")</f>
        <v>15</v>
      </c>
      <c r="AN22" s="54" t="s">
        <v>77</v>
      </c>
      <c r="AO22" s="44">
        <f>IFERROR(VLOOKUP(AN22,[1]Tablas!$B$121:$C$122,2,0)," ")</f>
        <v>15</v>
      </c>
      <c r="AP22" s="44" t="s">
        <v>78</v>
      </c>
      <c r="AQ22" s="44">
        <f>IFERROR(VLOOKUP(AP22,[1]Tablas!$B$124:$C$126,2,0)," ")</f>
        <v>15</v>
      </c>
      <c r="AR22" s="54" t="s">
        <v>79</v>
      </c>
      <c r="AS22" s="44">
        <f>IFERROR(VLOOKUP(AR22,[1]Tablas!$B$128:$C$129,2,0)," ")</f>
        <v>15</v>
      </c>
      <c r="AT22" s="54" t="s">
        <v>80</v>
      </c>
      <c r="AU22" s="44">
        <f>IFERROR(VLOOKUP(AT22,[1]Tablas!$B$131:$C$132,2,0)," ")</f>
        <v>15</v>
      </c>
      <c r="AV22" s="54" t="s">
        <v>81</v>
      </c>
      <c r="AW22" s="44">
        <f>IFERROR(VLOOKUP(AV22,[1]Tablas!$B$134:$C$136,2,0)," ")</f>
        <v>15</v>
      </c>
      <c r="AX22" s="44">
        <f t="shared" si="3"/>
        <v>105</v>
      </c>
      <c r="AY22" s="45" t="str">
        <f t="shared" si="2"/>
        <v>Fuerte</v>
      </c>
      <c r="AZ22" s="94" t="s">
        <v>82</v>
      </c>
      <c r="BA22" s="45" t="str">
        <f>IFERROR(VLOOKUP(AZ22,[5]Tablas!$A$141:$B$143,2,0)," ")</f>
        <v>Fuerte</v>
      </c>
      <c r="BB22" s="44" t="str">
        <f t="shared" si="8"/>
        <v>FuerteFuerte</v>
      </c>
      <c r="BC22" s="45" t="str">
        <f>IFERROR(VLOOKUP(BB22,[6]Tablas!$C$147:$D$155,2,0)," ")</f>
        <v>Fuerte</v>
      </c>
      <c r="BD22" s="45" t="str">
        <f>IFERROR(VLOOKUP(BC22,[6]Tablas!$D$147:$E$155,2,0)," ")</f>
        <v xml:space="preserve">No </v>
      </c>
      <c r="BE22" s="45"/>
      <c r="BF22" s="45">
        <f>+AX22</f>
        <v>105</v>
      </c>
      <c r="BG22" s="45" t="str">
        <f t="shared" si="10"/>
        <v>Fuerte</v>
      </c>
      <c r="BH22" s="45" t="str">
        <f t="shared" si="9"/>
        <v>Fuerte</v>
      </c>
      <c r="BI22" s="39"/>
      <c r="BJ22" s="39"/>
      <c r="BK22" s="39"/>
      <c r="BL22" s="36"/>
      <c r="BM22" s="43" t="s">
        <v>205</v>
      </c>
      <c r="BN22" s="44" t="s">
        <v>202</v>
      </c>
      <c r="BO22" s="91">
        <v>44773</v>
      </c>
      <c r="BP22" s="91">
        <v>44925</v>
      </c>
      <c r="BQ22" s="44"/>
      <c r="BR22" s="92" t="s">
        <v>89</v>
      </c>
      <c r="BS22" s="49"/>
    </row>
    <row r="23" spans="1:71" ht="250.5" customHeight="1" x14ac:dyDescent="0.2">
      <c r="A23" s="19"/>
      <c r="B23" s="44" t="s">
        <v>206</v>
      </c>
      <c r="C23" s="43" t="s">
        <v>207</v>
      </c>
      <c r="D23" s="54">
        <v>11</v>
      </c>
      <c r="E23" s="43" t="s">
        <v>208</v>
      </c>
      <c r="F23" s="43" t="s">
        <v>70</v>
      </c>
      <c r="G23" s="43" t="s">
        <v>71</v>
      </c>
      <c r="H23" s="43" t="s">
        <v>209</v>
      </c>
      <c r="I23" s="63" t="s">
        <v>136</v>
      </c>
      <c r="J23" s="43" t="s">
        <v>136</v>
      </c>
      <c r="K23" s="43"/>
      <c r="L23" s="43"/>
      <c r="M23" s="43" t="s">
        <v>137</v>
      </c>
      <c r="N23" s="43" t="s">
        <v>137</v>
      </c>
      <c r="O23" s="43" t="s">
        <v>137</v>
      </c>
      <c r="P23" s="43"/>
      <c r="Q23" s="43" t="s">
        <v>137</v>
      </c>
      <c r="R23" s="43"/>
      <c r="S23" s="43"/>
      <c r="T23" s="43" t="s">
        <v>137</v>
      </c>
      <c r="U23" s="43" t="s">
        <v>137</v>
      </c>
      <c r="V23" s="43" t="s">
        <v>137</v>
      </c>
      <c r="W23" s="43" t="s">
        <v>137</v>
      </c>
      <c r="X23" s="43" t="s">
        <v>137</v>
      </c>
      <c r="Y23" s="43"/>
      <c r="Z23" s="43"/>
      <c r="AA23" s="43"/>
      <c r="AB23" s="43"/>
      <c r="AC23" s="43"/>
      <c r="AD23" s="43">
        <v>9</v>
      </c>
      <c r="AE23" s="64" t="s">
        <v>138</v>
      </c>
      <c r="AF23" s="43" t="s">
        <v>139</v>
      </c>
      <c r="AG23" s="51" t="s">
        <v>140</v>
      </c>
      <c r="AH23" s="43" t="s">
        <v>210</v>
      </c>
      <c r="AI23" s="43" t="s">
        <v>211</v>
      </c>
      <c r="AJ23" s="43" t="s">
        <v>75</v>
      </c>
      <c r="AK23" s="44">
        <f>IFERROR(VLOOKUP(AJ23,[1]Tablas!$B$115:$C$116,2,0)," ")</f>
        <v>15</v>
      </c>
      <c r="AL23" s="43" t="s">
        <v>76</v>
      </c>
      <c r="AM23" s="44">
        <f>IFERROR(VLOOKUP(AL23,[1]Tablas!$B$118:$C$119,2,0)," ")</f>
        <v>15</v>
      </c>
      <c r="AN23" s="43" t="s">
        <v>77</v>
      </c>
      <c r="AO23" s="44">
        <f>IFERROR(VLOOKUP(AN23,[1]Tablas!$B$121:$C$122,2,0)," ")</f>
        <v>15</v>
      </c>
      <c r="AP23" s="44" t="s">
        <v>154</v>
      </c>
      <c r="AQ23" s="44">
        <f>IFERROR(VLOOKUP(AP23,[1]Tablas!$B$124:$C$126,2,0)," ")</f>
        <v>0</v>
      </c>
      <c r="AR23" s="43" t="s">
        <v>79</v>
      </c>
      <c r="AS23" s="44">
        <f>IFERROR(VLOOKUP(AR23,[1]Tablas!$B$128:$C$129,2,0)," ")</f>
        <v>15</v>
      </c>
      <c r="AT23" s="43" t="s">
        <v>80</v>
      </c>
      <c r="AU23" s="44">
        <f>IFERROR(VLOOKUP(AT23,[1]Tablas!$B$131:$C$132,2,0)," ")</f>
        <v>15</v>
      </c>
      <c r="AV23" s="43" t="s">
        <v>81</v>
      </c>
      <c r="AW23" s="44">
        <f>IFERROR(VLOOKUP(AV23,[1]Tablas!$B$134:$C$136,2,0)," ")</f>
        <v>15</v>
      </c>
      <c r="AX23" s="44">
        <f t="shared" si="3"/>
        <v>90</v>
      </c>
      <c r="AY23" s="45" t="str">
        <f t="shared" si="2"/>
        <v>Moderado</v>
      </c>
      <c r="AZ23" s="43" t="s">
        <v>82</v>
      </c>
      <c r="BA23" s="46" t="s">
        <v>83</v>
      </c>
      <c r="BB23" s="44" t="str">
        <f t="shared" si="8"/>
        <v>ModeradoFuerte</v>
      </c>
      <c r="BC23" s="45" t="str">
        <f>IFERROR(VLOOKUP(BB23,[6]Tablas!$C$147:$D$155,2,0)," ")</f>
        <v>Moderado</v>
      </c>
      <c r="BD23" s="45" t="str">
        <f>IFERROR(VLOOKUP(BC23,[6]Tablas!$D$147:$E$155,2,0)," ")</f>
        <v>Sí</v>
      </c>
      <c r="BE23" s="45"/>
      <c r="BF23" s="95">
        <v>90</v>
      </c>
      <c r="BG23" s="64" t="s">
        <v>156</v>
      </c>
      <c r="BH23" s="45" t="str">
        <f t="shared" si="9"/>
        <v>PosibleModerado</v>
      </c>
      <c r="BI23" s="45" t="str">
        <f>IFERROR(VLOOKUP(BH23,[6]Tablas!$H$186:$I$200,2,0)," ")</f>
        <v>Improbable</v>
      </c>
      <c r="BJ23" s="68" t="s">
        <v>212</v>
      </c>
      <c r="BK23" s="45" t="str">
        <f>IFERROR(VLOOKUP(BJ23,[6]Tablas!$C$159:$D$173,2,0)," ")</f>
        <v>Moderado</v>
      </c>
      <c r="BL23" s="43" t="s">
        <v>86</v>
      </c>
      <c r="BM23" s="43" t="s">
        <v>213</v>
      </c>
      <c r="BN23" s="43" t="s">
        <v>214</v>
      </c>
      <c r="BO23" s="91">
        <v>44773</v>
      </c>
      <c r="BP23" s="91">
        <v>44925</v>
      </c>
      <c r="BQ23" s="43"/>
      <c r="BR23" s="92" t="s">
        <v>89</v>
      </c>
      <c r="BS23" s="96" t="s">
        <v>193</v>
      </c>
    </row>
    <row r="24" spans="1:71" ht="162" customHeight="1" x14ac:dyDescent="0.2">
      <c r="A24" s="47" t="s">
        <v>215</v>
      </c>
      <c r="B24" s="47" t="s">
        <v>216</v>
      </c>
      <c r="C24" s="84" t="s">
        <v>217</v>
      </c>
      <c r="D24" s="97">
        <v>12</v>
      </c>
      <c r="E24" s="84" t="s">
        <v>218</v>
      </c>
      <c r="F24" s="47" t="s">
        <v>70</v>
      </c>
      <c r="G24" s="36" t="s">
        <v>117</v>
      </c>
      <c r="H24" s="36" t="str">
        <f>IFERROR(VLOOKUP(G24,[1]Tablas!$A$15:$D$19,4,0)," ")</f>
        <v>El evento puede ocurrir en algún momento</v>
      </c>
      <c r="I24" s="39" t="str">
        <f>IFERROR(VLOOKUP(G24,[1]Tablas!$A$15:$C$19,3,0)," ")</f>
        <v>Improbable</v>
      </c>
      <c r="J24" s="98" t="str">
        <f>IFERROR(VLOOKUP(G24,[1]Tablas!$A$15:$B$19,2,0)," ")</f>
        <v>Improbable</v>
      </c>
      <c r="K24" s="98" t="s">
        <v>72</v>
      </c>
      <c r="L24" s="98"/>
      <c r="M24" s="98"/>
      <c r="N24" s="98"/>
      <c r="O24" s="98" t="s">
        <v>72</v>
      </c>
      <c r="P24" s="98"/>
      <c r="Q24" s="98"/>
      <c r="R24" s="98"/>
      <c r="S24" s="98" t="s">
        <v>72</v>
      </c>
      <c r="T24" s="98" t="s">
        <v>72</v>
      </c>
      <c r="U24" s="98" t="s">
        <v>72</v>
      </c>
      <c r="V24" s="98" t="s">
        <v>72</v>
      </c>
      <c r="W24" s="98" t="s">
        <v>72</v>
      </c>
      <c r="X24" s="98" t="s">
        <v>72</v>
      </c>
      <c r="Y24" s="98"/>
      <c r="Z24" s="98"/>
      <c r="AA24" s="98"/>
      <c r="AB24" s="98"/>
      <c r="AC24" s="98"/>
      <c r="AD24" s="99">
        <f>COUNTIF(K24:AC25,"X")</f>
        <v>8</v>
      </c>
      <c r="AE24" s="71" t="str">
        <f t="shared" ref="AE24" si="14">IF(AD24=0," ",IF(AD24&lt;6,"Moderado",IF(AD24&lt;12,"Mayor",IF(AD24&lt;20,"Catastrófico"))))</f>
        <v>Mayor</v>
      </c>
      <c r="AF24" s="41" t="str">
        <f>CONCATENATE(I24,AE24)</f>
        <v>ImprobableMayor</v>
      </c>
      <c r="AG24" s="39" t="str">
        <f>IFERROR(VLOOKUP(AF24,[1]Tablas!$C$159:$D$173,2,0)," ")</f>
        <v>Moderado</v>
      </c>
      <c r="AH24" s="100" t="s">
        <v>219</v>
      </c>
      <c r="AI24" s="101" t="s">
        <v>220</v>
      </c>
      <c r="AJ24" s="44" t="s">
        <v>75</v>
      </c>
      <c r="AK24" s="44">
        <f>IFERROR(VLOOKUP(AJ24,[1]Tablas!$B$115:$C$116,2,0)," ")</f>
        <v>15</v>
      </c>
      <c r="AL24" s="44" t="s">
        <v>76</v>
      </c>
      <c r="AM24" s="44">
        <f>IFERROR(VLOOKUP(AL24,[1]Tablas!$B$118:$C$119,2,0)," ")</f>
        <v>15</v>
      </c>
      <c r="AN24" s="44" t="s">
        <v>77</v>
      </c>
      <c r="AO24" s="44">
        <f>IFERROR(VLOOKUP(AN24,[1]Tablas!$B$121:$C$122,2,0)," ")</f>
        <v>15</v>
      </c>
      <c r="AP24" s="44" t="s">
        <v>78</v>
      </c>
      <c r="AQ24" s="44">
        <f>IFERROR(VLOOKUP(AP24,[1]Tablas!$B$124:$C$126,2,0)," ")</f>
        <v>15</v>
      </c>
      <c r="AR24" s="44" t="s">
        <v>79</v>
      </c>
      <c r="AS24" s="44">
        <f>IFERROR(VLOOKUP(AR24,[1]Tablas!$B$128:$C$129,2,0)," ")</f>
        <v>15</v>
      </c>
      <c r="AT24" s="44" t="s">
        <v>80</v>
      </c>
      <c r="AU24" s="44">
        <f>IFERROR(VLOOKUP(AT24,[1]Tablas!$B$131:$C$132,2,0)," ")</f>
        <v>15</v>
      </c>
      <c r="AV24" s="44" t="s">
        <v>81</v>
      </c>
      <c r="AW24" s="44">
        <f>IFERROR(VLOOKUP(AV24,[1]Tablas!$B$134:$C$136,2,0)," ")</f>
        <v>15</v>
      </c>
      <c r="AX24" s="44">
        <f t="shared" si="3"/>
        <v>105</v>
      </c>
      <c r="AY24" s="45" t="str">
        <f t="shared" si="2"/>
        <v>Fuerte</v>
      </c>
      <c r="AZ24" s="44" t="s">
        <v>82</v>
      </c>
      <c r="BA24" s="45" t="str">
        <f>IFERROR(VLOOKUP(AZ24,[1]Tablas!$A$141:$B$143,2,0)," ")</f>
        <v>Fuerte</v>
      </c>
      <c r="BB24" s="46" t="s">
        <v>84</v>
      </c>
      <c r="BC24" s="46" t="s">
        <v>83</v>
      </c>
      <c r="BD24" s="43" t="s">
        <v>85</v>
      </c>
      <c r="BE24" s="45"/>
      <c r="BF24" s="39">
        <f>SUM(AX24:AX25)/2</f>
        <v>105</v>
      </c>
      <c r="BG24" s="39" t="str">
        <f t="shared" ref="BG24" si="15">IF(BF24=0," ",IF(BF24&lt;50,"Débil",IF(BF24&lt;99,"Moderado",IF(BF24&gt;100,"Fuerte"))))</f>
        <v>Fuerte</v>
      </c>
      <c r="BH24" s="39" t="str">
        <f t="shared" si="9"/>
        <v>ImprobableFuerte</v>
      </c>
      <c r="BI24" s="39" t="str">
        <f>IFERROR(VLOOKUP(BH24,[1]Tablas!$H$186:$I$200,2,0)," ")</f>
        <v>Rara vez</v>
      </c>
      <c r="BJ24" s="39" t="str">
        <f t="shared" ref="BJ24" si="16">CONCATENATE(BI24,AE24)</f>
        <v>Rara vezMayor</v>
      </c>
      <c r="BK24" s="39" t="str">
        <f>IFERROR(VLOOKUP(BJ24,[1]Tablas!$C$159:$D$173,2,0)," ")</f>
        <v>Moderado</v>
      </c>
      <c r="BL24" s="71" t="s">
        <v>86</v>
      </c>
      <c r="BM24" s="36"/>
      <c r="BN24" s="36"/>
      <c r="BO24" s="48"/>
      <c r="BP24" s="48"/>
      <c r="BQ24" s="36"/>
      <c r="BR24" s="36"/>
      <c r="BS24" s="49" t="s">
        <v>221</v>
      </c>
    </row>
    <row r="25" spans="1:71" ht="171.75" customHeight="1" x14ac:dyDescent="0.2">
      <c r="A25" s="19"/>
      <c r="B25" s="19"/>
      <c r="C25" s="19"/>
      <c r="D25" s="19"/>
      <c r="E25" s="19"/>
      <c r="F25" s="19"/>
      <c r="G25" s="36"/>
      <c r="H25" s="36"/>
      <c r="I25" s="39"/>
      <c r="J25" s="19"/>
      <c r="K25" s="19"/>
      <c r="L25" s="19"/>
      <c r="M25" s="19"/>
      <c r="N25" s="19"/>
      <c r="O25" s="19"/>
      <c r="P25" s="19"/>
      <c r="Q25" s="19"/>
      <c r="R25" s="19"/>
      <c r="S25" s="19"/>
      <c r="T25" s="19"/>
      <c r="U25" s="19"/>
      <c r="V25" s="19"/>
      <c r="W25" s="19"/>
      <c r="X25" s="19"/>
      <c r="Y25" s="19"/>
      <c r="Z25" s="19"/>
      <c r="AA25" s="19"/>
      <c r="AB25" s="19"/>
      <c r="AC25" s="19"/>
      <c r="AD25" s="19"/>
      <c r="AE25" s="19"/>
      <c r="AF25" s="41"/>
      <c r="AG25" s="39"/>
      <c r="AH25" s="102" t="s">
        <v>222</v>
      </c>
      <c r="AI25" s="103" t="s">
        <v>223</v>
      </c>
      <c r="AJ25" s="44" t="s">
        <v>75</v>
      </c>
      <c r="AK25" s="44">
        <f>IFERROR(VLOOKUP(AJ25,[1]Tablas!$B$115:$C$116,2,0)," ")</f>
        <v>15</v>
      </c>
      <c r="AL25" s="44" t="s">
        <v>76</v>
      </c>
      <c r="AM25" s="44">
        <f>IFERROR(VLOOKUP(AL25,[1]Tablas!$B$118:$C$119,2,0)," ")</f>
        <v>15</v>
      </c>
      <c r="AN25" s="44" t="s">
        <v>77</v>
      </c>
      <c r="AO25" s="44">
        <f>IFERROR(VLOOKUP(AN25,[1]Tablas!$B$121:$C$122,2,0)," ")</f>
        <v>15</v>
      </c>
      <c r="AP25" s="44" t="s">
        <v>78</v>
      </c>
      <c r="AQ25" s="44">
        <f>IFERROR(VLOOKUP(AP25,[1]Tablas!$B$124:$C$126,2,0)," ")</f>
        <v>15</v>
      </c>
      <c r="AR25" s="44" t="s">
        <v>79</v>
      </c>
      <c r="AS25" s="44">
        <f>IFERROR(VLOOKUP(AR25,[1]Tablas!$B$128:$C$129,2,0)," ")</f>
        <v>15</v>
      </c>
      <c r="AT25" s="44" t="s">
        <v>80</v>
      </c>
      <c r="AU25" s="44">
        <f>IFERROR(VLOOKUP(AT25,[1]Tablas!$B$131:$C$132,2,0)," ")</f>
        <v>15</v>
      </c>
      <c r="AV25" s="44" t="s">
        <v>81</v>
      </c>
      <c r="AW25" s="44">
        <f>IFERROR(VLOOKUP(AV25,[1]Tablas!$B$134:$C$136,2,0)," ")</f>
        <v>15</v>
      </c>
      <c r="AX25" s="44">
        <f t="shared" si="3"/>
        <v>105</v>
      </c>
      <c r="AY25" s="45" t="str">
        <f t="shared" si="2"/>
        <v>Fuerte</v>
      </c>
      <c r="AZ25" s="45" t="s">
        <v>82</v>
      </c>
      <c r="BA25" s="45" t="str">
        <f>IFERROR(VLOOKUP(AZ25,[1]Tablas!$A$141:$B$143,2,0)," ")</f>
        <v>Fuerte</v>
      </c>
      <c r="BB25" s="46" t="s">
        <v>84</v>
      </c>
      <c r="BC25" s="46" t="s">
        <v>83</v>
      </c>
      <c r="BD25" s="43" t="s">
        <v>85</v>
      </c>
      <c r="BE25" s="45"/>
      <c r="BF25" s="39"/>
      <c r="BG25" s="39"/>
      <c r="BH25" s="39"/>
      <c r="BI25" s="39"/>
      <c r="BJ25" s="39"/>
      <c r="BK25" s="39"/>
      <c r="BL25" s="19"/>
      <c r="BM25" s="36"/>
      <c r="BN25" s="36"/>
      <c r="BO25" s="36"/>
      <c r="BP25" s="36"/>
      <c r="BQ25" s="36"/>
      <c r="BR25" s="36"/>
      <c r="BS25" s="49"/>
    </row>
    <row r="26" spans="1:71" ht="244.15" customHeight="1" x14ac:dyDescent="0.2">
      <c r="A26" s="67" t="s">
        <v>224</v>
      </c>
      <c r="B26" s="67" t="s">
        <v>225</v>
      </c>
      <c r="C26" s="50" t="s">
        <v>226</v>
      </c>
      <c r="D26" s="45">
        <v>13</v>
      </c>
      <c r="E26" s="57" t="s">
        <v>227</v>
      </c>
      <c r="F26" s="44" t="s">
        <v>70</v>
      </c>
      <c r="G26" s="44" t="s">
        <v>228</v>
      </c>
      <c r="H26" s="44" t="str">
        <f>IFERROR(VLOOKUP(G26,[1]Tablas!$A$15:$D$19,4,0)," ")</f>
        <v>El evento puede ocurrir solo en circunstancias excepcionales (poco comunes o anormales)</v>
      </c>
      <c r="I26" s="45" t="str">
        <f>IFERROR(VLOOKUP(G26,[1]Tablas!$A$15:$C$19,3,0)," ")</f>
        <v>Rara vez</v>
      </c>
      <c r="J26" s="40" t="str">
        <f>IFERROR(VLOOKUP(G26,[1]Tablas!$A$15:$B$19,2,0)," ")</f>
        <v>Rara vez</v>
      </c>
      <c r="K26" s="104" t="s">
        <v>137</v>
      </c>
      <c r="L26" s="104" t="s">
        <v>137</v>
      </c>
      <c r="M26" s="104"/>
      <c r="N26" s="104"/>
      <c r="O26" s="104" t="s">
        <v>137</v>
      </c>
      <c r="P26" s="104"/>
      <c r="Q26" s="104"/>
      <c r="R26" s="104"/>
      <c r="S26" s="104"/>
      <c r="T26" s="104" t="s">
        <v>137</v>
      </c>
      <c r="U26" s="104" t="s">
        <v>137</v>
      </c>
      <c r="V26" s="104" t="s">
        <v>137</v>
      </c>
      <c r="W26" s="104"/>
      <c r="X26" s="104" t="s">
        <v>137</v>
      </c>
      <c r="Y26" s="104"/>
      <c r="Z26" s="104"/>
      <c r="AA26" s="104"/>
      <c r="AB26" s="104"/>
      <c r="AC26" s="104"/>
      <c r="AD26" s="42">
        <f t="shared" ref="AD26" si="17">COUNTIF(K26:AC26,"X")</f>
        <v>7</v>
      </c>
      <c r="AE26" s="45" t="str">
        <f t="shared" ref="AE26" si="18">IF(AD26=0," ",IF(AD26&lt;6,"Moderado",IF(AD26&lt;12,"Mayor",IF(AD26&lt;20,"Catastrófico"))))</f>
        <v>Mayor</v>
      </c>
      <c r="AF26" s="40" t="str">
        <f>CONCATENATE(I26,AE26)</f>
        <v>Rara vezMayor</v>
      </c>
      <c r="AG26" s="45" t="str">
        <f>IFERROR(VLOOKUP(AF26,[1]Tablas!$C$159:$D$173,2,0)," ")</f>
        <v>Moderado</v>
      </c>
      <c r="AH26" s="100" t="s">
        <v>229</v>
      </c>
      <c r="AI26" s="57" t="s">
        <v>230</v>
      </c>
      <c r="AJ26" s="44" t="s">
        <v>75</v>
      </c>
      <c r="AK26" s="44">
        <f>IFERROR(VLOOKUP(AJ26,[1]Tablas!$B$115:$C$116,2,0)," ")</f>
        <v>15</v>
      </c>
      <c r="AL26" s="44" t="s">
        <v>76</v>
      </c>
      <c r="AM26" s="44">
        <f>IFERROR(VLOOKUP(AL26,[1]Tablas!$B$118:$C$119,2,0)," ")</f>
        <v>15</v>
      </c>
      <c r="AN26" s="44" t="s">
        <v>77</v>
      </c>
      <c r="AO26" s="44">
        <f>IFERROR(VLOOKUP(AN26,[1]Tablas!$B$121:$C$122,2,0)," ")</f>
        <v>15</v>
      </c>
      <c r="AP26" s="44" t="s">
        <v>78</v>
      </c>
      <c r="AQ26" s="44">
        <f>IFERROR(VLOOKUP(AP26,[1]Tablas!$B$124:$C$126,2,0)," ")</f>
        <v>15</v>
      </c>
      <c r="AR26" s="44" t="s">
        <v>79</v>
      </c>
      <c r="AS26" s="44">
        <f>IFERROR(VLOOKUP(AR26,[1]Tablas!$B$128:$C$129,2,0)," ")</f>
        <v>15</v>
      </c>
      <c r="AT26" s="44" t="s">
        <v>80</v>
      </c>
      <c r="AU26" s="44">
        <f>IFERROR(VLOOKUP(AT26,[1]Tablas!$B$131:$C$132,2,0)," ")</f>
        <v>15</v>
      </c>
      <c r="AV26" s="44" t="s">
        <v>81</v>
      </c>
      <c r="AW26" s="44">
        <f>IFERROR(VLOOKUP(AV26,[1]Tablas!$B$134:$C$136,2,0)," ")</f>
        <v>15</v>
      </c>
      <c r="AX26" s="44">
        <f t="shared" si="3"/>
        <v>105</v>
      </c>
      <c r="AY26" s="45" t="str">
        <f t="shared" si="2"/>
        <v>Fuerte</v>
      </c>
      <c r="AZ26" s="44" t="s">
        <v>82</v>
      </c>
      <c r="BA26" s="45" t="str">
        <f>IFERROR(VLOOKUP(AZ26,[1]Tablas!$A$141:$B$143,2,0)," ")</f>
        <v>Fuerte</v>
      </c>
      <c r="BB26" s="45" t="str">
        <f>CONCATENATE(AY26,BA26)</f>
        <v>FuerteFuerte</v>
      </c>
      <c r="BC26" s="45" t="str">
        <f>IFERROR(VLOOKUP(BB26,[1]Tablas!$C$147:$D$155,2,0)," ")</f>
        <v>Fuerte</v>
      </c>
      <c r="BD26" s="45" t="str">
        <f>IFERROR(VLOOKUP(BC26,[1]Tablas!$D$147:$E$155,2,0)," ")</f>
        <v xml:space="preserve">No </v>
      </c>
      <c r="BE26" s="54"/>
      <c r="BF26" s="45">
        <f>+AX26</f>
        <v>105</v>
      </c>
      <c r="BG26" s="45" t="str">
        <f>IF(BF26=0," ",IF(BF26&lt;50,"Débil",IF(BF26&lt;99,"Moderado",IF(BF26&gt;100,"Fuerte"))))</f>
        <v>Fuerte</v>
      </c>
      <c r="BH26" s="45" t="str">
        <f>CONCATENATE(I26,BG26)</f>
        <v>Rara vezFuerte</v>
      </c>
      <c r="BI26" s="45" t="str">
        <f>IFERROR(VLOOKUP(BH26,[1]Tablas!$H$186:$I$200,2,0)," ")</f>
        <v>Rara vez</v>
      </c>
      <c r="BJ26" s="45" t="str">
        <f>CONCATENATE(BI26,AE26)</f>
        <v>Rara vezMayor</v>
      </c>
      <c r="BK26" s="45" t="str">
        <f>IFERROR(VLOOKUP(BJ26,[1]Tablas!$C$159:$D$173,2,0)," ")</f>
        <v>Moderado</v>
      </c>
      <c r="BL26" s="54" t="s">
        <v>86</v>
      </c>
      <c r="BM26" s="44" t="s">
        <v>231</v>
      </c>
      <c r="BN26" s="44" t="s">
        <v>232</v>
      </c>
      <c r="BO26" s="105">
        <v>44925</v>
      </c>
      <c r="BP26" s="106">
        <v>44907</v>
      </c>
      <c r="BQ26" s="106">
        <v>44915</v>
      </c>
      <c r="BR26" s="107" t="s">
        <v>111</v>
      </c>
      <c r="BS26" s="108" t="s">
        <v>233</v>
      </c>
    </row>
    <row r="27" spans="1:71" ht="15.75" customHeight="1" x14ac:dyDescent="0.2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10"/>
    </row>
    <row r="28" spans="1:71" ht="342" customHeight="1" x14ac:dyDescent="0.25">
      <c r="A28" s="111" t="s">
        <v>236</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10"/>
    </row>
    <row r="29" spans="1:71" ht="15.75" customHeight="1" x14ac:dyDescent="0.25">
      <c r="A29" s="113"/>
      <c r="B29" s="113"/>
      <c r="C29" s="113"/>
      <c r="D29" s="113"/>
      <c r="E29" s="113"/>
      <c r="F29" s="113"/>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10"/>
    </row>
    <row r="30" spans="1:71" ht="15.75" customHeight="1" x14ac:dyDescent="0.2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10"/>
    </row>
    <row r="31" spans="1:71" ht="15.75" customHeight="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1" ht="15.75"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ht="15.75" customHeight="1" x14ac:dyDescent="0.2">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ht="15.7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15.75"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ht="15.75"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15.75" customHeight="1"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15.75"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ht="15.75"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ht="15.75"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ht="15.75"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ht="15.75" customHeight="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ht="15.75"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ht="15.7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ht="15.75"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ht="15.75"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ht="15.75"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ht="15.7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ht="15.7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ht="15.75"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ht="15.75"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ht="15.75"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ht="15.75"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ht="15.75"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ht="15.75"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ht="15.75"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ht="15.75"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ht="15.75"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ht="15.75"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ht="15.75"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ht="15.75"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ht="15.75"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ht="15.75" customHeight="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ht="15.75" customHeight="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row>
    <row r="65" spans="1:70" ht="15.75" customHeight="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row>
    <row r="66" spans="1:70" ht="15.75" customHeight="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row>
    <row r="67" spans="1:70" ht="15.75"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row>
    <row r="68" spans="1:70" ht="15.75" customHeight="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row>
    <row r="69" spans="1:70" ht="15.75"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row>
    <row r="70" spans="1:70" ht="15.75"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row>
    <row r="71" spans="1:70" ht="15.75" customHeight="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row>
    <row r="72" spans="1:70" ht="15.75" customHeight="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row>
    <row r="73" spans="1:70" ht="15.75" customHeight="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row>
    <row r="74" spans="1:70" ht="15.75" customHeight="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row>
    <row r="75" spans="1:70" ht="15.75" customHeight="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row>
    <row r="76" spans="1:70" ht="15.75" customHeight="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row>
    <row r="77" spans="1:70" ht="15.75"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row>
    <row r="78" spans="1:70" ht="15.75" customHeight="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row>
    <row r="79" spans="1:70" ht="15.75" customHeight="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row>
    <row r="80" spans="1:70" ht="15.75" customHeight="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row>
    <row r="81" spans="1:70" ht="15.75" customHeight="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row>
    <row r="82" spans="1:70" ht="15.75" customHeight="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row>
    <row r="83" spans="1:70" ht="15.75" customHeight="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row>
    <row r="84" spans="1:70" ht="15.75" customHeight="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row>
    <row r="85" spans="1:70" ht="15.75" customHeight="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row>
    <row r="86" spans="1:70" ht="15.75" customHeight="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row>
    <row r="87" spans="1:70" ht="15.75" customHeight="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row>
    <row r="88" spans="1:70" ht="15.75" customHeight="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row>
    <row r="89" spans="1:70" ht="15.75" customHeight="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row>
    <row r="90" spans="1:70" ht="15.75" customHeight="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row>
    <row r="91" spans="1:70" ht="15.75" customHeight="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row>
    <row r="92" spans="1:70" ht="15.75" customHeight="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row>
    <row r="93" spans="1:70" ht="15.75" customHeight="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row>
    <row r="94" spans="1:70" ht="15.75" customHeight="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row>
    <row r="95" spans="1:70" ht="15.75" customHeight="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row>
    <row r="96" spans="1:70" ht="15.75" customHeight="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row>
    <row r="97" spans="1:70" ht="15.75" customHeight="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row>
    <row r="98" spans="1:70" ht="15.75" customHeight="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row>
    <row r="99" spans="1:70" ht="15.75" customHeight="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row>
    <row r="100" spans="1:70" ht="15.75" customHeight="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row>
    <row r="101" spans="1:70" ht="15.75" customHeight="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row>
    <row r="102" spans="1:70" ht="15.75" customHeight="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row>
    <row r="103" spans="1:70" ht="15.75" customHeight="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row>
    <row r="104" spans="1:70" ht="15.75" customHeight="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row>
    <row r="105" spans="1:70" ht="15.75" customHeight="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row>
    <row r="106" spans="1:70" ht="15.75" customHeight="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row>
    <row r="107" spans="1:70" ht="15.75" customHeight="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row>
    <row r="108" spans="1:70" ht="15.75" customHeight="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row>
    <row r="109" spans="1:70" ht="15.75"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row>
    <row r="110" spans="1:70" ht="15.75" customHeight="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row>
    <row r="111" spans="1:70" ht="15.75" customHeight="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row>
    <row r="112" spans="1:70" ht="15.75" customHeight="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row>
    <row r="113" spans="1:70" ht="15.75" customHeight="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row>
    <row r="114" spans="1:70" ht="15.75" customHeight="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row>
    <row r="115" spans="1:70" ht="15.75" customHeight="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row>
    <row r="116" spans="1:70" ht="15.75" customHeight="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row>
    <row r="117" spans="1:70" ht="15.75"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row>
    <row r="118" spans="1:70" ht="15.75" customHeight="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row>
    <row r="119" spans="1:70" ht="15.75" customHeight="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row>
    <row r="120" spans="1:70" ht="15.75" customHeight="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row>
    <row r="121" spans="1:70" ht="15.75"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row>
    <row r="122" spans="1:70" ht="15.75"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row>
    <row r="123" spans="1:70" ht="15.75"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row>
    <row r="124" spans="1:70" ht="15.75"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row>
    <row r="125" spans="1:70" ht="15.75"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row>
    <row r="126" spans="1:70" ht="15.75"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row>
    <row r="127" spans="1:70" ht="15.75"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row>
    <row r="128" spans="1:70" ht="15.75"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row>
    <row r="129" spans="1:70" ht="15.75"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row>
    <row r="130" spans="1:70" ht="15.75"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row>
    <row r="131" spans="1:70" ht="15.75"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row>
    <row r="132" spans="1:70" ht="15.75"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row>
    <row r="133" spans="1:70" ht="15.75"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row>
    <row r="134" spans="1:70" ht="15.75"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row>
    <row r="135" spans="1:70" ht="15.75"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row>
    <row r="136" spans="1:70" ht="15.75"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row>
    <row r="137" spans="1:70" ht="15.75"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row>
    <row r="138" spans="1:70" ht="15.75"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row>
    <row r="139" spans="1:70" ht="15.75"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row>
    <row r="140" spans="1:70" ht="15.75"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row>
    <row r="141" spans="1:70" ht="15.75"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row>
    <row r="142" spans="1:70" ht="15.75"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row>
    <row r="143" spans="1:70" ht="15.75"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row>
    <row r="144" spans="1:70" ht="15.75"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row>
    <row r="145" spans="1:70" ht="15.75"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row>
    <row r="146" spans="1:70" ht="15.75"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row>
    <row r="147" spans="1:70" ht="15.75"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row>
    <row r="148" spans="1:70" ht="15.75"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row>
    <row r="149" spans="1:70" ht="15.75"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row>
    <row r="150" spans="1:70" ht="15.75"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row>
    <row r="151" spans="1:70" ht="15.75"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row>
    <row r="152" spans="1:70" ht="15.75"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row>
    <row r="153" spans="1:70" ht="15.75"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row>
    <row r="154" spans="1:70" ht="15.75"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row>
    <row r="155" spans="1:70" ht="15.75"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row>
    <row r="156" spans="1:70" ht="15.75"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row>
    <row r="157" spans="1:70" ht="15.75"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row>
    <row r="158" spans="1:70" ht="15.75"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row>
    <row r="159" spans="1:70" ht="15.75"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row>
    <row r="160" spans="1:70" ht="15.75"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row>
    <row r="161" spans="1:70" ht="15.7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row>
    <row r="162" spans="1:70" ht="15.75"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row>
    <row r="163" spans="1:70" ht="15.75"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row>
    <row r="164" spans="1:70" ht="15.75"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row>
    <row r="165" spans="1:70" ht="15.75"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row>
    <row r="166" spans="1:70" ht="15.75"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row>
    <row r="167" spans="1:70" ht="15.75"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row>
    <row r="168" spans="1:70" ht="15.75"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row>
    <row r="169" spans="1:70" ht="15.75"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row>
    <row r="170" spans="1:70" ht="15.75"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row>
    <row r="171" spans="1:70" ht="15.75"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row>
    <row r="172" spans="1:70" ht="15.75"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row>
    <row r="173" spans="1:70" ht="15.75"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row>
    <row r="174" spans="1:70" ht="15.75"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row>
    <row r="175" spans="1:70" ht="15.75"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row>
    <row r="176" spans="1:70" ht="15.75"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row>
    <row r="177" spans="1:70" ht="15.75"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c r="BR177" s="109"/>
    </row>
    <row r="178" spans="1:70" ht="15.75"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row>
    <row r="179" spans="1:70" ht="15.75"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row>
    <row r="180" spans="1:70" ht="15.75"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row>
    <row r="181" spans="1:70" ht="15.75"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c r="BR181" s="109"/>
    </row>
    <row r="182" spans="1:70" ht="15.75"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row>
    <row r="183" spans="1:70" ht="15.75"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row>
    <row r="184" spans="1:70" ht="15.75"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row>
    <row r="185" spans="1:70" ht="15.75"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row>
    <row r="186" spans="1:70" ht="15.75"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row>
    <row r="187" spans="1:70" ht="15.75"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row>
    <row r="188" spans="1:70" ht="15.75"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c r="BR188" s="109"/>
    </row>
    <row r="189" spans="1:70" ht="15.75"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c r="BR189" s="109"/>
    </row>
    <row r="190" spans="1:70" ht="15.75"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row>
    <row r="191" spans="1:70" ht="15.75"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row>
    <row r="192" spans="1:70" ht="15.75"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row>
    <row r="193" spans="1:70" ht="15.75"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row>
    <row r="194" spans="1:70" ht="15.75"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row>
    <row r="195" spans="1:70" ht="15.75"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row>
    <row r="196" spans="1:70" ht="15.75"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row>
    <row r="197" spans="1:70" ht="15.75"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row>
    <row r="198" spans="1:70" ht="15.75"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row>
    <row r="199" spans="1:70" ht="15.75"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row>
    <row r="200" spans="1:70" ht="15.75"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row>
    <row r="201" spans="1:70" ht="15.75"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row>
    <row r="202" spans="1:70" ht="15.75"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row>
    <row r="203" spans="1:70" ht="15.75"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row>
    <row r="204" spans="1:70" ht="15.75"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row>
    <row r="205" spans="1:70" ht="15.75"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c r="BR205" s="109"/>
    </row>
    <row r="206" spans="1:70" ht="15.75"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row>
    <row r="207" spans="1:70" ht="15.75"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row>
    <row r="208" spans="1:70" ht="15.75"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c r="BR208" s="109"/>
    </row>
    <row r="209" spans="1:70" ht="15.75"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c r="BM209" s="109"/>
      <c r="BN209" s="109"/>
      <c r="BO209" s="109"/>
      <c r="BP209" s="109"/>
      <c r="BQ209" s="109"/>
      <c r="BR209" s="109"/>
    </row>
    <row r="210" spans="1:70" ht="15.75"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c r="BR210" s="109"/>
    </row>
    <row r="211" spans="1:70" ht="15.75"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c r="BR211" s="109"/>
    </row>
    <row r="212" spans="1:70" ht="15.75"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row>
    <row r="213" spans="1:70" ht="15.75"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row>
    <row r="214" spans="1:70" ht="15.75"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row>
    <row r="215" spans="1:70" ht="15.75"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row>
    <row r="216" spans="1:70" ht="15.75"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row>
    <row r="217" spans="1:70" ht="15.75"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row>
    <row r="218" spans="1:70" ht="15.75"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row>
    <row r="219" spans="1:70" ht="15.75"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row>
    <row r="220" spans="1:70" ht="15.75"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row>
    <row r="221" spans="1:70" ht="15.75"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row>
    <row r="222" spans="1:70" ht="15.75"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row>
    <row r="223" spans="1:70" ht="15.75"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row>
    <row r="224" spans="1:70" ht="15.75"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row>
    <row r="225" spans="1:70" ht="15.75"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row>
    <row r="226" spans="1:70" ht="15.75"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row>
    <row r="227" spans="1:70" ht="15.75"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row>
    <row r="228" spans="1:70" ht="15.75"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row>
    <row r="229" spans="1:70" ht="15.75"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c r="BR229" s="109"/>
    </row>
    <row r="230" spans="1:70" ht="15.75"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row>
    <row r="231" spans="1:70" ht="15.75"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row>
    <row r="232" spans="1:70" ht="15.75"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c r="BR232" s="109"/>
    </row>
    <row r="233" spans="1:70" ht="15.75"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row>
    <row r="234" spans="1:70" ht="15.75"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row>
    <row r="235" spans="1:70" ht="15.75"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row>
    <row r="236" spans="1:70" ht="15.75"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c r="BR236" s="109"/>
    </row>
    <row r="237" spans="1:70" ht="15.7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row>
    <row r="238" spans="1:70" ht="15.75"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row>
    <row r="239" spans="1:70" ht="15.75"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row>
    <row r="240" spans="1:70" ht="15.75"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row>
    <row r="241" spans="1:70" ht="15.75"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row>
    <row r="242" spans="1:70" ht="15.75"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row>
    <row r="243" spans="1:70" ht="15.75"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row>
    <row r="244" spans="1:70" ht="15.75"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c r="BR244" s="109"/>
    </row>
    <row r="245" spans="1:70" ht="15.75"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row>
    <row r="246" spans="1:70" ht="15.75"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row>
    <row r="247" spans="1:70" ht="15.75"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row>
    <row r="248" spans="1:70" ht="15.75"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c r="BR248" s="109"/>
    </row>
    <row r="249" spans="1:70" ht="15.75"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row>
    <row r="250" spans="1:70" ht="15.75"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row>
    <row r="251" spans="1:70" ht="15.75"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row>
    <row r="252" spans="1:70" ht="15.75"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c r="BR252" s="109"/>
    </row>
    <row r="253" spans="1:70" ht="15.75"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row>
    <row r="254" spans="1:70" ht="15.75"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row>
    <row r="255" spans="1:70" ht="15.75"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row>
    <row r="256" spans="1:70" ht="15.75"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row>
    <row r="257" spans="1:70" ht="15.75"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row>
    <row r="258" spans="1:70" ht="15.75"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row>
    <row r="259" spans="1:70" ht="15.75"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row>
    <row r="260" spans="1:70" ht="15.75"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row>
    <row r="261" spans="1:70" ht="15.75"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row>
    <row r="262" spans="1:70" ht="15.75"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row>
    <row r="263" spans="1:70" ht="15.75"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row>
    <row r="264" spans="1:70" ht="15.75"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row>
    <row r="265" spans="1:70" ht="15.75"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row>
    <row r="266" spans="1:70" ht="15.75"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row>
    <row r="267" spans="1:70" ht="15.75"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row>
    <row r="268" spans="1:70" ht="15.75"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row>
    <row r="269" spans="1:70" ht="15.75"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row>
    <row r="270" spans="1:70" ht="15.75"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row>
    <row r="271" spans="1:70" ht="15.75"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row>
    <row r="272" spans="1:70" ht="15.75"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row>
    <row r="273" spans="1:70" ht="15.75"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row>
    <row r="274" spans="1:70" ht="15.75"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row>
    <row r="275" spans="1:70" ht="15.75"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row>
    <row r="276" spans="1:70" ht="15.75"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row>
    <row r="277" spans="1:70" ht="15.75"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row>
    <row r="278" spans="1:70" ht="15.75"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row>
    <row r="279" spans="1:70" ht="15.75"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row>
    <row r="280" spans="1:70" ht="15.75"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row>
    <row r="281" spans="1:70" ht="15.75"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c r="BR281" s="109"/>
    </row>
    <row r="282" spans="1:70" ht="15.75"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row>
    <row r="283" spans="1:70" ht="15.75"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row>
    <row r="284" spans="1:70" ht="15.75"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row>
    <row r="285" spans="1:70" ht="15.75"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row>
    <row r="286" spans="1:70" ht="15.75"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c r="BR286" s="109"/>
    </row>
    <row r="287" spans="1:70" ht="15.75"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row>
    <row r="288" spans="1:70" ht="15.75"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row>
    <row r="289" spans="1:70" ht="15.75"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c r="BR289" s="109"/>
    </row>
    <row r="290" spans="1:70" ht="15.75"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row>
    <row r="291" spans="1:70" ht="15.75"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row>
    <row r="292" spans="1:70" ht="15.75"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row>
    <row r="293" spans="1:70" ht="15.75"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row>
    <row r="294" spans="1:70" ht="15.75"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c r="BR294" s="109"/>
    </row>
    <row r="295" spans="1:70" ht="15.75"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row>
    <row r="296" spans="1:70" ht="15.75"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row>
    <row r="297" spans="1:70" ht="15.75"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row>
    <row r="298" spans="1:70" ht="15.75"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row>
    <row r="299" spans="1:70" ht="15.75"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row>
    <row r="300" spans="1:70" ht="15.75"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row>
    <row r="301" spans="1:70" ht="15.75"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row>
    <row r="302" spans="1:70" ht="15.75"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row>
    <row r="303" spans="1:70" ht="15.75"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row>
    <row r="304" spans="1:70" ht="15.75"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row>
    <row r="305" spans="1:70" ht="15.75"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row>
    <row r="306" spans="1:70" ht="15.75"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row>
    <row r="307" spans="1:70" ht="15.75"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row>
    <row r="308" spans="1:70" ht="15.75"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row>
    <row r="309" spans="1:70" ht="15.75"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row>
    <row r="310" spans="1:70" ht="15.75"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c r="BR310" s="109"/>
    </row>
    <row r="311" spans="1:70" ht="15.75"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c r="BR311" s="109"/>
    </row>
    <row r="312" spans="1:70" ht="15.75"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row>
    <row r="313" spans="1:70" ht="15.75"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row>
    <row r="314" spans="1:70" ht="15.75"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row>
    <row r="315" spans="1:70" ht="15.75"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row>
    <row r="316" spans="1:70" ht="15.75"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row>
    <row r="317" spans="1:70" ht="15.75"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row>
    <row r="318" spans="1:70" ht="15.75"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c r="BR318" s="109"/>
    </row>
    <row r="319" spans="1:70" ht="15.75"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c r="BR319" s="109"/>
    </row>
    <row r="320" spans="1:70" ht="15.75"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row>
    <row r="321" spans="1:70" ht="15.75"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row>
    <row r="322" spans="1:70" ht="15.75"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row>
    <row r="323" spans="1:70" ht="15.75"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row>
    <row r="324" spans="1:70" ht="15.75"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row>
    <row r="325" spans="1:70" ht="15.75"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row>
    <row r="326" spans="1:70" ht="15.75"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c r="BR326" s="109"/>
    </row>
    <row r="327" spans="1:70" ht="15.75"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c r="BR327" s="109"/>
    </row>
    <row r="328" spans="1:70" ht="15.75"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row>
    <row r="329" spans="1:70" ht="15.75"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row>
    <row r="330" spans="1:70" ht="15.75"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c r="BR330" s="109"/>
    </row>
    <row r="331" spans="1:70" ht="15.75"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row>
    <row r="332" spans="1:70" ht="15.75"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row>
    <row r="333" spans="1:70" ht="15.75"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row>
    <row r="334" spans="1:70" ht="15.75"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c r="BR334" s="109"/>
    </row>
    <row r="335" spans="1:70" ht="15.75"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c r="BR335" s="109"/>
    </row>
    <row r="336" spans="1:70" ht="15.75"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row>
    <row r="337" spans="1:70" ht="15.75"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row>
    <row r="338" spans="1:70" ht="15.75"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row>
    <row r="339" spans="1:70" ht="15.75"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c r="BR339" s="109"/>
    </row>
    <row r="340" spans="1:70" ht="15.75"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row>
    <row r="341" spans="1:70" ht="15.75"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row>
    <row r="342" spans="1:70" ht="15.75"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c r="BR342" s="109"/>
    </row>
    <row r="343" spans="1:70" ht="15.75"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c r="BR343" s="109"/>
    </row>
    <row r="344" spans="1:70" ht="15.75"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c r="BR344" s="109"/>
    </row>
    <row r="345" spans="1:70" ht="15.75"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c r="BR345" s="109"/>
    </row>
    <row r="346" spans="1:70" ht="15.75"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c r="BR346" s="109"/>
    </row>
    <row r="347" spans="1:70" ht="15.75"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c r="BR347" s="109"/>
    </row>
    <row r="348" spans="1:70" ht="15.75"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row>
    <row r="349" spans="1:70" ht="15.75"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row>
    <row r="350" spans="1:70" ht="15.75"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c r="BR350" s="109"/>
    </row>
    <row r="351" spans="1:70" ht="15.75"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c r="BR351" s="109"/>
    </row>
    <row r="352" spans="1:70" ht="15.75"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c r="BR352" s="109"/>
    </row>
    <row r="353" spans="1:70" ht="15.75"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c r="BR353" s="109"/>
    </row>
    <row r="354" spans="1:70" ht="15.75"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row>
    <row r="355" spans="1:70" ht="15.75"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c r="BR355" s="109"/>
    </row>
    <row r="356" spans="1:70" ht="15.75"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c r="BR356" s="109"/>
    </row>
    <row r="357" spans="1:70" ht="15.75"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c r="BR357" s="109"/>
    </row>
    <row r="358" spans="1:70" ht="15.75"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c r="BR358" s="109"/>
    </row>
    <row r="359" spans="1:70" ht="15.75"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c r="BR359" s="109"/>
    </row>
    <row r="360" spans="1:70" ht="15.75"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c r="BR360" s="109"/>
    </row>
    <row r="361" spans="1:70" ht="15.75"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c r="BR361" s="109"/>
    </row>
    <row r="362" spans="1:70" ht="15.75"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c r="BR362" s="109"/>
    </row>
    <row r="363" spans="1:70" ht="15.75"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c r="BR363" s="109"/>
    </row>
    <row r="364" spans="1:70" ht="15.75"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c r="BR364" s="109"/>
    </row>
    <row r="365" spans="1:70" ht="15.75"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c r="BR365" s="109"/>
    </row>
    <row r="366" spans="1:70" ht="15.75"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c r="BR366" s="109"/>
    </row>
    <row r="367" spans="1:70" ht="15.75"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row>
    <row r="368" spans="1:70" ht="15.75"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row>
    <row r="369" spans="1:70" ht="15.75"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c r="BR369" s="109"/>
    </row>
    <row r="370" spans="1:70" ht="15.75"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c r="BR370" s="109"/>
    </row>
    <row r="371" spans="1:70" ht="15.75"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c r="BR371" s="109"/>
    </row>
    <row r="372" spans="1:70" ht="15.75"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c r="BR372" s="109"/>
    </row>
    <row r="373" spans="1:70" ht="15.75"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c r="BR373" s="109"/>
    </row>
    <row r="374" spans="1:70" ht="15.75"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c r="BR374" s="109"/>
    </row>
    <row r="375" spans="1:70" ht="15.75"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row>
    <row r="376" spans="1:70" ht="15.75"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c r="BR376" s="109"/>
    </row>
    <row r="377" spans="1:70" ht="15.75"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row>
    <row r="378" spans="1:70" ht="15.75"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row>
    <row r="379" spans="1:70" ht="15.75"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row>
    <row r="380" spans="1:70" ht="15.75"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row>
    <row r="381" spans="1:70" ht="15.75"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row>
    <row r="382" spans="1:70" ht="15.75"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row>
    <row r="383" spans="1:70" ht="15.75"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row>
    <row r="384" spans="1:70" ht="15.75"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row>
    <row r="385" spans="1:70" ht="15.75"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row>
    <row r="386" spans="1:70" ht="15.75"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row>
    <row r="387" spans="1:70" ht="15.75"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row>
    <row r="388" spans="1:70" ht="15.75"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row>
    <row r="389" spans="1:70" ht="15.75"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row>
    <row r="390" spans="1:70" ht="15.75"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row>
    <row r="391" spans="1:70" ht="15.75"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row>
    <row r="392" spans="1:70" ht="15.75"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row>
    <row r="393" spans="1:70" ht="15.75"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row>
    <row r="394" spans="1:70" ht="15.75"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c r="BR394" s="109"/>
    </row>
    <row r="395" spans="1:70" ht="15.75"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row>
    <row r="396" spans="1:70" ht="15.75"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c r="BR396" s="109"/>
    </row>
    <row r="397" spans="1:70" ht="15.75"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c r="BR397" s="109"/>
    </row>
    <row r="398" spans="1:70" ht="15.75"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c r="BR398" s="109"/>
    </row>
    <row r="399" spans="1:70" ht="15.75"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row>
    <row r="400" spans="1:70" ht="15.75"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row>
    <row r="401" spans="1:70" ht="15.75"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row>
    <row r="402" spans="1:70" ht="15.75"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row>
    <row r="403" spans="1:70" ht="15.75"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row>
    <row r="404" spans="1:70" ht="15.75"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row>
    <row r="405" spans="1:70" ht="15.75"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row>
    <row r="406" spans="1:70" ht="15.75"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row>
    <row r="407" spans="1:70" ht="15.75"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c r="BR407" s="109"/>
    </row>
    <row r="408" spans="1:70" ht="15.75"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row>
    <row r="409" spans="1:70" ht="15.75"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row>
    <row r="410" spans="1:70" ht="15.75"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row>
    <row r="411" spans="1:70" ht="15.75"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row>
    <row r="412" spans="1:70" ht="15.75"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row>
    <row r="413" spans="1:70" ht="15.75"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row>
    <row r="414" spans="1:70" ht="15.75"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row>
    <row r="415" spans="1:70" ht="15.75"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row>
    <row r="416" spans="1:70" ht="15.75"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row>
    <row r="417" spans="1:70" ht="15.75"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c r="BR417" s="109"/>
    </row>
    <row r="418" spans="1:70" ht="15.75"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row>
    <row r="419" spans="1:70" ht="15.75"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row>
    <row r="420" spans="1:70" ht="15.75"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row>
    <row r="421" spans="1:70" ht="15.75"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c r="BR421" s="109"/>
    </row>
    <row r="422" spans="1:70" ht="15.75"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c r="BR422" s="109"/>
    </row>
    <row r="423" spans="1:70" ht="15.75"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row>
    <row r="424" spans="1:70" ht="15.75"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c r="BR424" s="109"/>
    </row>
    <row r="425" spans="1:70" ht="15.75"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c r="BR425" s="109"/>
    </row>
    <row r="426" spans="1:70" ht="15.75"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c r="BR426" s="109"/>
    </row>
    <row r="427" spans="1:70" ht="15.75"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c r="BR427" s="109"/>
    </row>
    <row r="428" spans="1:70" ht="15.75"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c r="BR428" s="109"/>
    </row>
    <row r="429" spans="1:70" ht="15.75"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c r="BR429" s="109"/>
    </row>
    <row r="430" spans="1:70" ht="15.75"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c r="BR430" s="109"/>
    </row>
    <row r="431" spans="1:70" ht="15.75"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c r="BR431" s="109"/>
    </row>
    <row r="432" spans="1:70" ht="15.75"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c r="BR432" s="109"/>
    </row>
    <row r="433" spans="1:70" ht="15.75"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c r="BR433" s="109"/>
    </row>
    <row r="434" spans="1:70" ht="15.75"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row>
    <row r="435" spans="1:70" ht="15.75"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c r="BR435" s="109"/>
    </row>
    <row r="436" spans="1:70" ht="15.75"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c r="BM436" s="109"/>
      <c r="BN436" s="109"/>
      <c r="BO436" s="109"/>
      <c r="BP436" s="109"/>
      <c r="BQ436" s="109"/>
      <c r="BR436" s="109"/>
    </row>
    <row r="437" spans="1:70" ht="15.75"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c r="BR437" s="109"/>
    </row>
    <row r="438" spans="1:70" ht="15.75"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c r="BR438" s="109"/>
    </row>
    <row r="439" spans="1:70" ht="15.75"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c r="BR439" s="109"/>
    </row>
    <row r="440" spans="1:70" ht="15.75"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c r="BR440" s="109"/>
    </row>
    <row r="441" spans="1:70" ht="15.75"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c r="BR441" s="109"/>
    </row>
    <row r="442" spans="1:70" ht="15.75"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c r="BR442" s="109"/>
    </row>
    <row r="443" spans="1:70" ht="15.75"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c r="BR443" s="109"/>
    </row>
    <row r="444" spans="1:70" ht="15.75"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c r="BR444" s="109"/>
    </row>
    <row r="445" spans="1:70" ht="15.75"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c r="BR445" s="109"/>
    </row>
    <row r="446" spans="1:70" ht="15.75"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c r="BR446" s="109"/>
    </row>
    <row r="447" spans="1:70" ht="15.75"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c r="BR447" s="109"/>
    </row>
    <row r="448" spans="1:70" ht="15.75"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c r="BR448" s="109"/>
    </row>
    <row r="449" spans="1:70" ht="15.75"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c r="BR449" s="109"/>
    </row>
    <row r="450" spans="1:70" ht="15.75"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c r="BR450" s="109"/>
    </row>
    <row r="451" spans="1:70" ht="15.75"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c r="BR451" s="109"/>
    </row>
    <row r="452" spans="1:70" ht="15.75"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c r="BR452" s="109"/>
    </row>
    <row r="453" spans="1:70" ht="15.75"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c r="BR453" s="109"/>
    </row>
    <row r="454" spans="1:70" ht="15.75"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c r="BR454" s="109"/>
    </row>
    <row r="455" spans="1:70" ht="15.75"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c r="BN455" s="109"/>
      <c r="BO455" s="109"/>
      <c r="BP455" s="109"/>
      <c r="BQ455" s="109"/>
      <c r="BR455" s="109"/>
    </row>
    <row r="456" spans="1:70" ht="15.75"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c r="BM456" s="109"/>
      <c r="BN456" s="109"/>
      <c r="BO456" s="109"/>
      <c r="BP456" s="109"/>
      <c r="BQ456" s="109"/>
      <c r="BR456" s="109"/>
    </row>
    <row r="457" spans="1:70" ht="15.75"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c r="BM457" s="109"/>
      <c r="BN457" s="109"/>
      <c r="BO457" s="109"/>
      <c r="BP457" s="109"/>
      <c r="BQ457" s="109"/>
      <c r="BR457" s="109"/>
    </row>
    <row r="458" spans="1:70" ht="15.75"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row>
    <row r="459" spans="1:70" ht="15.75"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row>
    <row r="460" spans="1:70" ht="15.75"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row>
    <row r="461" spans="1:70" ht="15.75"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row>
    <row r="462" spans="1:70" ht="15.75"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row>
    <row r="463" spans="1:70" ht="15.75"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c r="BM463" s="109"/>
      <c r="BN463" s="109"/>
      <c r="BO463" s="109"/>
      <c r="BP463" s="109"/>
      <c r="BQ463" s="109"/>
      <c r="BR463" s="109"/>
    </row>
    <row r="464" spans="1:70" ht="15.75"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c r="BM464" s="109"/>
      <c r="BN464" s="109"/>
      <c r="BO464" s="109"/>
      <c r="BP464" s="109"/>
      <c r="BQ464" s="109"/>
      <c r="BR464" s="109"/>
    </row>
    <row r="465" spans="1:70" ht="15.75"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c r="BM465" s="109"/>
      <c r="BN465" s="109"/>
      <c r="BO465" s="109"/>
      <c r="BP465" s="109"/>
      <c r="BQ465" s="109"/>
      <c r="BR465" s="109"/>
    </row>
    <row r="466" spans="1:70" ht="15.75"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c r="BM466" s="109"/>
      <c r="BN466" s="109"/>
      <c r="BO466" s="109"/>
      <c r="BP466" s="109"/>
      <c r="BQ466" s="109"/>
      <c r="BR466" s="109"/>
    </row>
    <row r="467" spans="1:70" ht="15.75"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c r="BM467" s="109"/>
      <c r="BN467" s="109"/>
      <c r="BO467" s="109"/>
      <c r="BP467" s="109"/>
      <c r="BQ467" s="109"/>
      <c r="BR467" s="109"/>
    </row>
    <row r="468" spans="1:70" ht="15.75"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c r="BM468" s="109"/>
      <c r="BN468" s="109"/>
      <c r="BO468" s="109"/>
      <c r="BP468" s="109"/>
      <c r="BQ468" s="109"/>
      <c r="BR468" s="109"/>
    </row>
    <row r="469" spans="1:70" ht="15.75"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c r="BN469" s="109"/>
      <c r="BO469" s="109"/>
      <c r="BP469" s="109"/>
      <c r="BQ469" s="109"/>
      <c r="BR469" s="109"/>
    </row>
    <row r="470" spans="1:70" ht="15.75"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c r="BM470" s="109"/>
      <c r="BN470" s="109"/>
      <c r="BO470" s="109"/>
      <c r="BP470" s="109"/>
      <c r="BQ470" s="109"/>
      <c r="BR470" s="109"/>
    </row>
    <row r="471" spans="1:70" ht="15.75"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row>
    <row r="472" spans="1:70" ht="15.75"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row>
    <row r="473" spans="1:70" ht="15.75"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c r="BR473" s="109"/>
    </row>
    <row r="474" spans="1:70" ht="15.75"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row>
    <row r="475" spans="1:70" ht="15.75"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row>
    <row r="476" spans="1:70" ht="15.75"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row>
    <row r="477" spans="1:70" ht="15.75"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row>
    <row r="478" spans="1:70" ht="15.75"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row>
    <row r="479" spans="1:70" ht="15.75"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c r="BR479" s="109"/>
    </row>
    <row r="480" spans="1:70" ht="15.75"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c r="BR480" s="109"/>
    </row>
    <row r="481" spans="1:70" ht="15.75"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c r="BR481" s="109"/>
    </row>
    <row r="482" spans="1:70" ht="15.75"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c r="BR482" s="109"/>
    </row>
    <row r="483" spans="1:70" ht="15.75"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c r="BR483" s="109"/>
    </row>
    <row r="484" spans="1:70" ht="15.75"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c r="BR484" s="109"/>
    </row>
    <row r="485" spans="1:70" ht="15.75"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c r="BR485" s="109"/>
    </row>
    <row r="486" spans="1:70" ht="15.75"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c r="BR486" s="109"/>
    </row>
    <row r="487" spans="1:70" ht="15.75"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row>
    <row r="488" spans="1:70" ht="15.75"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c r="BR488" s="109"/>
    </row>
    <row r="489" spans="1:70" ht="15.75"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c r="BR489" s="109"/>
    </row>
    <row r="490" spans="1:70" ht="15.75"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c r="BR490" s="109"/>
    </row>
    <row r="491" spans="1:70" ht="15.75"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c r="BR491" s="109"/>
    </row>
    <row r="492" spans="1:70" ht="15.75"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row>
    <row r="493" spans="1:70" ht="15.75"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c r="BR493" s="109"/>
    </row>
    <row r="494" spans="1:70" ht="15.75"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row>
    <row r="495" spans="1:70" ht="15.75"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c r="BR495" s="109"/>
    </row>
    <row r="496" spans="1:70" ht="15.75"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row>
    <row r="497" spans="1:70" ht="15.75"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c r="BR497" s="109"/>
    </row>
    <row r="498" spans="1:70" ht="15.75"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c r="BR498" s="109"/>
    </row>
    <row r="499" spans="1:70" ht="15.75"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c r="BR499" s="109"/>
    </row>
    <row r="500" spans="1:70" ht="15.75"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row>
    <row r="501" spans="1:70" ht="15.75"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row>
    <row r="502" spans="1:70" ht="15.75"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row>
    <row r="503" spans="1:70" ht="15.75"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row>
    <row r="504" spans="1:70" ht="15.75"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c r="BR504" s="109"/>
    </row>
    <row r="505" spans="1:70" ht="15.75"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c r="BR505" s="109"/>
    </row>
    <row r="506" spans="1:70" ht="15.75"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c r="BR506" s="109"/>
    </row>
    <row r="507" spans="1:70" ht="15.75"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c r="BR507" s="109"/>
    </row>
    <row r="508" spans="1:70" ht="15.75"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c r="BR508" s="109"/>
    </row>
    <row r="509" spans="1:70" ht="15.75"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c r="BR509" s="109"/>
    </row>
    <row r="510" spans="1:70" ht="15.75"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c r="BR510" s="109"/>
    </row>
    <row r="511" spans="1:70" ht="15.75"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c r="BR511" s="109"/>
    </row>
    <row r="512" spans="1:70" ht="15.75"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c r="BR512" s="109"/>
    </row>
    <row r="513" spans="1:70" ht="15.75"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c r="BR513" s="109"/>
    </row>
    <row r="514" spans="1:70" ht="15.75"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c r="BR514" s="109"/>
    </row>
    <row r="515" spans="1:70" ht="15.75"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c r="BR515" s="109"/>
    </row>
    <row r="516" spans="1:70" ht="15.75"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c r="BR516" s="109"/>
    </row>
    <row r="517" spans="1:70" ht="15.75"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c r="BM517" s="109"/>
      <c r="BN517" s="109"/>
      <c r="BO517" s="109"/>
      <c r="BP517" s="109"/>
      <c r="BQ517" s="109"/>
      <c r="BR517" s="109"/>
    </row>
    <row r="518" spans="1:70" ht="15.75"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c r="BM518" s="109"/>
      <c r="BN518" s="109"/>
      <c r="BO518" s="109"/>
      <c r="BP518" s="109"/>
      <c r="BQ518" s="109"/>
      <c r="BR518" s="109"/>
    </row>
    <row r="519" spans="1:70" ht="15.75"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c r="BJ519" s="109"/>
      <c r="BK519" s="109"/>
      <c r="BL519" s="109"/>
      <c r="BM519" s="109"/>
      <c r="BN519" s="109"/>
      <c r="BO519" s="109"/>
      <c r="BP519" s="109"/>
      <c r="BQ519" s="109"/>
      <c r="BR519" s="109"/>
    </row>
    <row r="520" spans="1:70" ht="15.75"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c r="BM520" s="109"/>
      <c r="BN520" s="109"/>
      <c r="BO520" s="109"/>
      <c r="BP520" s="109"/>
      <c r="BQ520" s="109"/>
      <c r="BR520" s="109"/>
    </row>
    <row r="521" spans="1:70" ht="15.75"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c r="BM521" s="109"/>
      <c r="BN521" s="109"/>
      <c r="BO521" s="109"/>
      <c r="BP521" s="109"/>
      <c r="BQ521" s="109"/>
      <c r="BR521" s="109"/>
    </row>
    <row r="522" spans="1:70" ht="15.75"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c r="BM522" s="109"/>
      <c r="BN522" s="109"/>
      <c r="BO522" s="109"/>
      <c r="BP522" s="109"/>
      <c r="BQ522" s="109"/>
      <c r="BR522" s="109"/>
    </row>
    <row r="523" spans="1:70" ht="15.75"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c r="BM523" s="109"/>
      <c r="BN523" s="109"/>
      <c r="BO523" s="109"/>
      <c r="BP523" s="109"/>
      <c r="BQ523" s="109"/>
      <c r="BR523" s="109"/>
    </row>
    <row r="524" spans="1:70" ht="15.75"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c r="BM524" s="109"/>
      <c r="BN524" s="109"/>
      <c r="BO524" s="109"/>
      <c r="BP524" s="109"/>
      <c r="BQ524" s="109"/>
      <c r="BR524" s="109"/>
    </row>
    <row r="525" spans="1:70" ht="15.75"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c r="BM525" s="109"/>
      <c r="BN525" s="109"/>
      <c r="BO525" s="109"/>
      <c r="BP525" s="109"/>
      <c r="BQ525" s="109"/>
      <c r="BR525" s="109"/>
    </row>
    <row r="526" spans="1:70" ht="15.75"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c r="BM526" s="109"/>
      <c r="BN526" s="109"/>
      <c r="BO526" s="109"/>
      <c r="BP526" s="109"/>
      <c r="BQ526" s="109"/>
      <c r="BR526" s="109"/>
    </row>
    <row r="527" spans="1:70" ht="15.75"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c r="BM527" s="109"/>
      <c r="BN527" s="109"/>
      <c r="BO527" s="109"/>
      <c r="BP527" s="109"/>
      <c r="BQ527" s="109"/>
      <c r="BR527" s="109"/>
    </row>
    <row r="528" spans="1:70" ht="15.75"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c r="BM528" s="109"/>
      <c r="BN528" s="109"/>
      <c r="BO528" s="109"/>
      <c r="BP528" s="109"/>
      <c r="BQ528" s="109"/>
      <c r="BR528" s="109"/>
    </row>
    <row r="529" spans="1:70" ht="15.75"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c r="BM529" s="109"/>
      <c r="BN529" s="109"/>
      <c r="BO529" s="109"/>
      <c r="BP529" s="109"/>
      <c r="BQ529" s="109"/>
      <c r="BR529" s="109"/>
    </row>
    <row r="530" spans="1:70" ht="15.75"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c r="BJ530" s="109"/>
      <c r="BK530" s="109"/>
      <c r="BL530" s="109"/>
      <c r="BM530" s="109"/>
      <c r="BN530" s="109"/>
      <c r="BO530" s="109"/>
      <c r="BP530" s="109"/>
      <c r="BQ530" s="109"/>
      <c r="BR530" s="109"/>
    </row>
    <row r="531" spans="1:70" ht="15.75"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c r="BH531" s="109"/>
      <c r="BI531" s="109"/>
      <c r="BJ531" s="109"/>
      <c r="BK531" s="109"/>
      <c r="BL531" s="109"/>
      <c r="BM531" s="109"/>
      <c r="BN531" s="109"/>
      <c r="BO531" s="109"/>
      <c r="BP531" s="109"/>
      <c r="BQ531" s="109"/>
      <c r="BR531" s="109"/>
    </row>
    <row r="532" spans="1:70" ht="15.75"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c r="BH532" s="109"/>
      <c r="BI532" s="109"/>
      <c r="BJ532" s="109"/>
      <c r="BK532" s="109"/>
      <c r="BL532" s="109"/>
      <c r="BM532" s="109"/>
      <c r="BN532" s="109"/>
      <c r="BO532" s="109"/>
      <c r="BP532" s="109"/>
      <c r="BQ532" s="109"/>
      <c r="BR532" s="109"/>
    </row>
    <row r="533" spans="1:70" ht="15.75"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c r="BH533" s="109"/>
      <c r="BI533" s="109"/>
      <c r="BJ533" s="109"/>
      <c r="BK533" s="109"/>
      <c r="BL533" s="109"/>
      <c r="BM533" s="109"/>
      <c r="BN533" s="109"/>
      <c r="BO533" s="109"/>
      <c r="BP533" s="109"/>
      <c r="BQ533" s="109"/>
      <c r="BR533" s="109"/>
    </row>
    <row r="534" spans="1:70" ht="15.75"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c r="BH534" s="109"/>
      <c r="BI534" s="109"/>
      <c r="BJ534" s="109"/>
      <c r="BK534" s="109"/>
      <c r="BL534" s="109"/>
      <c r="BM534" s="109"/>
      <c r="BN534" s="109"/>
      <c r="BO534" s="109"/>
      <c r="BP534" s="109"/>
      <c r="BQ534" s="109"/>
      <c r="BR534" s="109"/>
    </row>
    <row r="535" spans="1:70" ht="15.75"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c r="BH535" s="109"/>
      <c r="BI535" s="109"/>
      <c r="BJ535" s="109"/>
      <c r="BK535" s="109"/>
      <c r="BL535" s="109"/>
      <c r="BM535" s="109"/>
      <c r="BN535" s="109"/>
      <c r="BO535" s="109"/>
      <c r="BP535" s="109"/>
      <c r="BQ535" s="109"/>
      <c r="BR535" s="109"/>
    </row>
    <row r="536" spans="1:70" ht="15.75"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c r="BH536" s="109"/>
      <c r="BI536" s="109"/>
      <c r="BJ536" s="109"/>
      <c r="BK536" s="109"/>
      <c r="BL536" s="109"/>
      <c r="BM536" s="109"/>
      <c r="BN536" s="109"/>
      <c r="BO536" s="109"/>
      <c r="BP536" s="109"/>
      <c r="BQ536" s="109"/>
      <c r="BR536" s="109"/>
    </row>
    <row r="537" spans="1:70" ht="15.75"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c r="BH537" s="109"/>
      <c r="BI537" s="109"/>
      <c r="BJ537" s="109"/>
      <c r="BK537" s="109"/>
      <c r="BL537" s="109"/>
      <c r="BM537" s="109"/>
      <c r="BN537" s="109"/>
      <c r="BO537" s="109"/>
      <c r="BP537" s="109"/>
      <c r="BQ537" s="109"/>
      <c r="BR537" s="109"/>
    </row>
    <row r="538" spans="1:70" ht="15.75"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c r="BH538" s="109"/>
      <c r="BI538" s="109"/>
      <c r="BJ538" s="109"/>
      <c r="BK538" s="109"/>
      <c r="BL538" s="109"/>
      <c r="BM538" s="109"/>
      <c r="BN538" s="109"/>
      <c r="BO538" s="109"/>
      <c r="BP538" s="109"/>
      <c r="BQ538" s="109"/>
      <c r="BR538" s="109"/>
    </row>
    <row r="539" spans="1:70" ht="15.75"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c r="BH539" s="109"/>
      <c r="BI539" s="109"/>
      <c r="BJ539" s="109"/>
      <c r="BK539" s="109"/>
      <c r="BL539" s="109"/>
      <c r="BM539" s="109"/>
      <c r="BN539" s="109"/>
      <c r="BO539" s="109"/>
      <c r="BP539" s="109"/>
      <c r="BQ539" s="109"/>
      <c r="BR539" s="109"/>
    </row>
    <row r="540" spans="1:70" ht="15.75"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c r="BJ540" s="109"/>
      <c r="BK540" s="109"/>
      <c r="BL540" s="109"/>
      <c r="BM540" s="109"/>
      <c r="BN540" s="109"/>
      <c r="BO540" s="109"/>
      <c r="BP540" s="109"/>
      <c r="BQ540" s="109"/>
      <c r="BR540" s="109"/>
    </row>
    <row r="541" spans="1:70" ht="15.75"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c r="BJ541" s="109"/>
      <c r="BK541" s="109"/>
      <c r="BL541" s="109"/>
      <c r="BM541" s="109"/>
      <c r="BN541" s="109"/>
      <c r="BO541" s="109"/>
      <c r="BP541" s="109"/>
      <c r="BQ541" s="109"/>
      <c r="BR541" s="109"/>
    </row>
    <row r="542" spans="1:70" ht="15.75"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c r="BJ542" s="109"/>
      <c r="BK542" s="109"/>
      <c r="BL542" s="109"/>
      <c r="BM542" s="109"/>
      <c r="BN542" s="109"/>
      <c r="BO542" s="109"/>
      <c r="BP542" s="109"/>
      <c r="BQ542" s="109"/>
      <c r="BR542" s="109"/>
    </row>
    <row r="543" spans="1:70" ht="15.75"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c r="BH543" s="109"/>
      <c r="BI543" s="109"/>
      <c r="BJ543" s="109"/>
      <c r="BK543" s="109"/>
      <c r="BL543" s="109"/>
      <c r="BM543" s="109"/>
      <c r="BN543" s="109"/>
      <c r="BO543" s="109"/>
      <c r="BP543" s="109"/>
      <c r="BQ543" s="109"/>
      <c r="BR543" s="109"/>
    </row>
    <row r="544" spans="1:70" ht="15.75"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c r="BH544" s="109"/>
      <c r="BI544" s="109"/>
      <c r="BJ544" s="109"/>
      <c r="BK544" s="109"/>
      <c r="BL544" s="109"/>
      <c r="BM544" s="109"/>
      <c r="BN544" s="109"/>
      <c r="BO544" s="109"/>
      <c r="BP544" s="109"/>
      <c r="BQ544" s="109"/>
      <c r="BR544" s="109"/>
    </row>
    <row r="545" spans="1:70" ht="15.75"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c r="BH545" s="109"/>
      <c r="BI545" s="109"/>
      <c r="BJ545" s="109"/>
      <c r="BK545" s="109"/>
      <c r="BL545" s="109"/>
      <c r="BM545" s="109"/>
      <c r="BN545" s="109"/>
      <c r="BO545" s="109"/>
      <c r="BP545" s="109"/>
      <c r="BQ545" s="109"/>
      <c r="BR545" s="109"/>
    </row>
    <row r="546" spans="1:70" ht="15.75"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c r="BH546" s="109"/>
      <c r="BI546" s="109"/>
      <c r="BJ546" s="109"/>
      <c r="BK546" s="109"/>
      <c r="BL546" s="109"/>
      <c r="BM546" s="109"/>
      <c r="BN546" s="109"/>
      <c r="BO546" s="109"/>
      <c r="BP546" s="109"/>
      <c r="BQ546" s="109"/>
      <c r="BR546" s="109"/>
    </row>
    <row r="547" spans="1:70" ht="15.75"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c r="BJ547" s="109"/>
      <c r="BK547" s="109"/>
      <c r="BL547" s="109"/>
      <c r="BM547" s="109"/>
      <c r="BN547" s="109"/>
      <c r="BO547" s="109"/>
      <c r="BP547" s="109"/>
      <c r="BQ547" s="109"/>
      <c r="BR547" s="109"/>
    </row>
    <row r="548" spans="1:70" ht="15.75"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c r="BH548" s="109"/>
      <c r="BI548" s="109"/>
      <c r="BJ548" s="109"/>
      <c r="BK548" s="109"/>
      <c r="BL548" s="109"/>
      <c r="BM548" s="109"/>
      <c r="BN548" s="109"/>
      <c r="BO548" s="109"/>
      <c r="BP548" s="109"/>
      <c r="BQ548" s="109"/>
      <c r="BR548" s="109"/>
    </row>
    <row r="549" spans="1:70" ht="15.75"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c r="BH549" s="109"/>
      <c r="BI549" s="109"/>
      <c r="BJ549" s="109"/>
      <c r="BK549" s="109"/>
      <c r="BL549" s="109"/>
      <c r="BM549" s="109"/>
      <c r="BN549" s="109"/>
      <c r="BO549" s="109"/>
      <c r="BP549" s="109"/>
      <c r="BQ549" s="109"/>
      <c r="BR549" s="109"/>
    </row>
    <row r="550" spans="1:70" ht="15.75"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c r="BH550" s="109"/>
      <c r="BI550" s="109"/>
      <c r="BJ550" s="109"/>
      <c r="BK550" s="109"/>
      <c r="BL550" s="109"/>
      <c r="BM550" s="109"/>
      <c r="BN550" s="109"/>
      <c r="BO550" s="109"/>
      <c r="BP550" s="109"/>
      <c r="BQ550" s="109"/>
      <c r="BR550" s="109"/>
    </row>
    <row r="551" spans="1:70" ht="15.75"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c r="BH551" s="109"/>
      <c r="BI551" s="109"/>
      <c r="BJ551" s="109"/>
      <c r="BK551" s="109"/>
      <c r="BL551" s="109"/>
      <c r="BM551" s="109"/>
      <c r="BN551" s="109"/>
      <c r="BO551" s="109"/>
      <c r="BP551" s="109"/>
      <c r="BQ551" s="109"/>
      <c r="BR551" s="109"/>
    </row>
    <row r="552" spans="1:70" ht="15.75"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c r="BH552" s="109"/>
      <c r="BI552" s="109"/>
      <c r="BJ552" s="109"/>
      <c r="BK552" s="109"/>
      <c r="BL552" s="109"/>
      <c r="BM552" s="109"/>
      <c r="BN552" s="109"/>
      <c r="BO552" s="109"/>
      <c r="BP552" s="109"/>
      <c r="BQ552" s="109"/>
      <c r="BR552" s="109"/>
    </row>
    <row r="553" spans="1:70" ht="15.75"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c r="BH553" s="109"/>
      <c r="BI553" s="109"/>
      <c r="BJ553" s="109"/>
      <c r="BK553" s="109"/>
      <c r="BL553" s="109"/>
      <c r="BM553" s="109"/>
      <c r="BN553" s="109"/>
      <c r="BO553" s="109"/>
      <c r="BP553" s="109"/>
      <c r="BQ553" s="109"/>
      <c r="BR553" s="109"/>
    </row>
    <row r="554" spans="1:70" ht="15.75"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c r="BH554" s="109"/>
      <c r="BI554" s="109"/>
      <c r="BJ554" s="109"/>
      <c r="BK554" s="109"/>
      <c r="BL554" s="109"/>
      <c r="BM554" s="109"/>
      <c r="BN554" s="109"/>
      <c r="BO554" s="109"/>
      <c r="BP554" s="109"/>
      <c r="BQ554" s="109"/>
      <c r="BR554" s="109"/>
    </row>
    <row r="555" spans="1:70" ht="15.75"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c r="BH555" s="109"/>
      <c r="BI555" s="109"/>
      <c r="BJ555" s="109"/>
      <c r="BK555" s="109"/>
      <c r="BL555" s="109"/>
      <c r="BM555" s="109"/>
      <c r="BN555" s="109"/>
      <c r="BO555" s="109"/>
      <c r="BP555" s="109"/>
      <c r="BQ555" s="109"/>
      <c r="BR555" s="109"/>
    </row>
    <row r="556" spans="1:70" ht="15.75"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c r="BH556" s="109"/>
      <c r="BI556" s="109"/>
      <c r="BJ556" s="109"/>
      <c r="BK556" s="109"/>
      <c r="BL556" s="109"/>
      <c r="BM556" s="109"/>
      <c r="BN556" s="109"/>
      <c r="BO556" s="109"/>
      <c r="BP556" s="109"/>
      <c r="BQ556" s="109"/>
      <c r="BR556" s="109"/>
    </row>
    <row r="557" spans="1:70" ht="15.75"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c r="BJ557" s="109"/>
      <c r="BK557" s="109"/>
      <c r="BL557" s="109"/>
      <c r="BM557" s="109"/>
      <c r="BN557" s="109"/>
      <c r="BO557" s="109"/>
      <c r="BP557" s="109"/>
      <c r="BQ557" s="109"/>
      <c r="BR557" s="109"/>
    </row>
    <row r="558" spans="1:70" ht="15.75"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c r="BH558" s="109"/>
      <c r="BI558" s="109"/>
      <c r="BJ558" s="109"/>
      <c r="BK558" s="109"/>
      <c r="BL558" s="109"/>
      <c r="BM558" s="109"/>
      <c r="BN558" s="109"/>
      <c r="BO558" s="109"/>
      <c r="BP558" s="109"/>
      <c r="BQ558" s="109"/>
      <c r="BR558" s="109"/>
    </row>
    <row r="559" spans="1:70" ht="15.75"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c r="BH559" s="109"/>
      <c r="BI559" s="109"/>
      <c r="BJ559" s="109"/>
      <c r="BK559" s="109"/>
      <c r="BL559" s="109"/>
      <c r="BM559" s="109"/>
      <c r="BN559" s="109"/>
      <c r="BO559" s="109"/>
      <c r="BP559" s="109"/>
      <c r="BQ559" s="109"/>
      <c r="BR559" s="109"/>
    </row>
    <row r="560" spans="1:70" ht="15.75"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c r="BH560" s="109"/>
      <c r="BI560" s="109"/>
      <c r="BJ560" s="109"/>
      <c r="BK560" s="109"/>
      <c r="BL560" s="109"/>
      <c r="BM560" s="109"/>
      <c r="BN560" s="109"/>
      <c r="BO560" s="109"/>
      <c r="BP560" s="109"/>
      <c r="BQ560" s="109"/>
      <c r="BR560" s="109"/>
    </row>
    <row r="561" spans="1:70" ht="15.75"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c r="BH561" s="109"/>
      <c r="BI561" s="109"/>
      <c r="BJ561" s="109"/>
      <c r="BK561" s="109"/>
      <c r="BL561" s="109"/>
      <c r="BM561" s="109"/>
      <c r="BN561" s="109"/>
      <c r="BO561" s="109"/>
      <c r="BP561" s="109"/>
      <c r="BQ561" s="109"/>
      <c r="BR561" s="109"/>
    </row>
    <row r="562" spans="1:70" ht="15.75"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c r="BH562" s="109"/>
      <c r="BI562" s="109"/>
      <c r="BJ562" s="109"/>
      <c r="BK562" s="109"/>
      <c r="BL562" s="109"/>
      <c r="BM562" s="109"/>
      <c r="BN562" s="109"/>
      <c r="BO562" s="109"/>
      <c r="BP562" s="109"/>
      <c r="BQ562" s="109"/>
      <c r="BR562" s="109"/>
    </row>
    <row r="563" spans="1:70" ht="15.75"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c r="BH563" s="109"/>
      <c r="BI563" s="109"/>
      <c r="BJ563" s="109"/>
      <c r="BK563" s="109"/>
      <c r="BL563" s="109"/>
      <c r="BM563" s="109"/>
      <c r="BN563" s="109"/>
      <c r="BO563" s="109"/>
      <c r="BP563" s="109"/>
      <c r="BQ563" s="109"/>
      <c r="BR563" s="109"/>
    </row>
    <row r="564" spans="1:70" ht="15.75"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c r="BI564" s="109"/>
      <c r="BJ564" s="109"/>
      <c r="BK564" s="109"/>
      <c r="BL564" s="109"/>
      <c r="BM564" s="109"/>
      <c r="BN564" s="109"/>
      <c r="BO564" s="109"/>
      <c r="BP564" s="109"/>
      <c r="BQ564" s="109"/>
      <c r="BR564" s="109"/>
    </row>
    <row r="565" spans="1:70" ht="15.75"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c r="BH565" s="109"/>
      <c r="BI565" s="109"/>
      <c r="BJ565" s="109"/>
      <c r="BK565" s="109"/>
      <c r="BL565" s="109"/>
      <c r="BM565" s="109"/>
      <c r="BN565" s="109"/>
      <c r="BO565" s="109"/>
      <c r="BP565" s="109"/>
      <c r="BQ565" s="109"/>
      <c r="BR565" s="109"/>
    </row>
    <row r="566" spans="1:70" ht="15.75"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09"/>
      <c r="AP566" s="109"/>
      <c r="AQ566" s="109"/>
      <c r="AR566" s="109"/>
      <c r="AS566" s="109"/>
      <c r="AT566" s="109"/>
      <c r="AU566" s="109"/>
      <c r="AV566" s="109"/>
      <c r="AW566" s="109"/>
      <c r="AX566" s="109"/>
      <c r="AY566" s="109"/>
      <c r="AZ566" s="109"/>
      <c r="BA566" s="109"/>
      <c r="BB566" s="109"/>
      <c r="BC566" s="109"/>
      <c r="BD566" s="109"/>
      <c r="BE566" s="109"/>
      <c r="BF566" s="109"/>
      <c r="BG566" s="109"/>
      <c r="BH566" s="109"/>
      <c r="BI566" s="109"/>
      <c r="BJ566" s="109"/>
      <c r="BK566" s="109"/>
      <c r="BL566" s="109"/>
      <c r="BM566" s="109"/>
      <c r="BN566" s="109"/>
      <c r="BO566" s="109"/>
      <c r="BP566" s="109"/>
      <c r="BQ566" s="109"/>
      <c r="BR566" s="109"/>
    </row>
    <row r="567" spans="1:70" ht="15.75"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09"/>
      <c r="AP567" s="109"/>
      <c r="AQ567" s="109"/>
      <c r="AR567" s="109"/>
      <c r="AS567" s="109"/>
      <c r="AT567" s="109"/>
      <c r="AU567" s="109"/>
      <c r="AV567" s="109"/>
      <c r="AW567" s="109"/>
      <c r="AX567" s="109"/>
      <c r="AY567" s="109"/>
      <c r="AZ567" s="109"/>
      <c r="BA567" s="109"/>
      <c r="BB567" s="109"/>
      <c r="BC567" s="109"/>
      <c r="BD567" s="109"/>
      <c r="BE567" s="109"/>
      <c r="BF567" s="109"/>
      <c r="BG567" s="109"/>
      <c r="BH567" s="109"/>
      <c r="BI567" s="109"/>
      <c r="BJ567" s="109"/>
      <c r="BK567" s="109"/>
      <c r="BL567" s="109"/>
      <c r="BM567" s="109"/>
      <c r="BN567" s="109"/>
      <c r="BO567" s="109"/>
      <c r="BP567" s="109"/>
      <c r="BQ567" s="109"/>
      <c r="BR567" s="109"/>
    </row>
    <row r="568" spans="1:70" ht="15.75"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09"/>
      <c r="AP568" s="109"/>
      <c r="AQ568" s="109"/>
      <c r="AR568" s="109"/>
      <c r="AS568" s="109"/>
      <c r="AT568" s="109"/>
      <c r="AU568" s="109"/>
      <c r="AV568" s="109"/>
      <c r="AW568" s="109"/>
      <c r="AX568" s="109"/>
      <c r="AY568" s="109"/>
      <c r="AZ568" s="109"/>
      <c r="BA568" s="109"/>
      <c r="BB568" s="109"/>
      <c r="BC568" s="109"/>
      <c r="BD568" s="109"/>
      <c r="BE568" s="109"/>
      <c r="BF568" s="109"/>
      <c r="BG568" s="109"/>
      <c r="BH568" s="109"/>
      <c r="BI568" s="109"/>
      <c r="BJ568" s="109"/>
      <c r="BK568" s="109"/>
      <c r="BL568" s="109"/>
      <c r="BM568" s="109"/>
      <c r="BN568" s="109"/>
      <c r="BO568" s="109"/>
      <c r="BP568" s="109"/>
      <c r="BQ568" s="109"/>
      <c r="BR568" s="109"/>
    </row>
    <row r="569" spans="1:70" ht="15.75"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09"/>
      <c r="AP569" s="109"/>
      <c r="AQ569" s="109"/>
      <c r="AR569" s="109"/>
      <c r="AS569" s="109"/>
      <c r="AT569" s="109"/>
      <c r="AU569" s="109"/>
      <c r="AV569" s="109"/>
      <c r="AW569" s="109"/>
      <c r="AX569" s="109"/>
      <c r="AY569" s="109"/>
      <c r="AZ569" s="109"/>
      <c r="BA569" s="109"/>
      <c r="BB569" s="109"/>
      <c r="BC569" s="109"/>
      <c r="BD569" s="109"/>
      <c r="BE569" s="109"/>
      <c r="BF569" s="109"/>
      <c r="BG569" s="109"/>
      <c r="BH569" s="109"/>
      <c r="BI569" s="109"/>
      <c r="BJ569" s="109"/>
      <c r="BK569" s="109"/>
      <c r="BL569" s="109"/>
      <c r="BM569" s="109"/>
      <c r="BN569" s="109"/>
      <c r="BO569" s="109"/>
      <c r="BP569" s="109"/>
      <c r="BQ569" s="109"/>
      <c r="BR569" s="109"/>
    </row>
    <row r="570" spans="1:70" ht="15.75"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09"/>
      <c r="AY570" s="109"/>
      <c r="AZ570" s="109"/>
      <c r="BA570" s="109"/>
      <c r="BB570" s="109"/>
      <c r="BC570" s="109"/>
      <c r="BD570" s="109"/>
      <c r="BE570" s="109"/>
      <c r="BF570" s="109"/>
      <c r="BG570" s="109"/>
      <c r="BH570" s="109"/>
      <c r="BI570" s="109"/>
      <c r="BJ570" s="109"/>
      <c r="BK570" s="109"/>
      <c r="BL570" s="109"/>
      <c r="BM570" s="109"/>
      <c r="BN570" s="109"/>
      <c r="BO570" s="109"/>
      <c r="BP570" s="109"/>
      <c r="BQ570" s="109"/>
      <c r="BR570" s="109"/>
    </row>
    <row r="571" spans="1:70" ht="15.75"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09"/>
      <c r="AY571" s="109"/>
      <c r="AZ571" s="109"/>
      <c r="BA571" s="109"/>
      <c r="BB571" s="109"/>
      <c r="BC571" s="109"/>
      <c r="BD571" s="109"/>
      <c r="BE571" s="109"/>
      <c r="BF571" s="109"/>
      <c r="BG571" s="109"/>
      <c r="BH571" s="109"/>
      <c r="BI571" s="109"/>
      <c r="BJ571" s="109"/>
      <c r="BK571" s="109"/>
      <c r="BL571" s="109"/>
      <c r="BM571" s="109"/>
      <c r="BN571" s="109"/>
      <c r="BO571" s="109"/>
      <c r="BP571" s="109"/>
      <c r="BQ571" s="109"/>
      <c r="BR571" s="109"/>
    </row>
    <row r="572" spans="1:70" ht="15.75"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c r="BH572" s="109"/>
      <c r="BI572" s="109"/>
      <c r="BJ572" s="109"/>
      <c r="BK572" s="109"/>
      <c r="BL572" s="109"/>
      <c r="BM572" s="109"/>
      <c r="BN572" s="109"/>
      <c r="BO572" s="109"/>
      <c r="BP572" s="109"/>
      <c r="BQ572" s="109"/>
      <c r="BR572" s="109"/>
    </row>
    <row r="573" spans="1:70" ht="15.75"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09"/>
      <c r="AP573" s="109"/>
      <c r="AQ573" s="109"/>
      <c r="AR573" s="109"/>
      <c r="AS573" s="109"/>
      <c r="AT573" s="109"/>
      <c r="AU573" s="109"/>
      <c r="AV573" s="109"/>
      <c r="AW573" s="109"/>
      <c r="AX573" s="109"/>
      <c r="AY573" s="109"/>
      <c r="AZ573" s="109"/>
      <c r="BA573" s="109"/>
      <c r="BB573" s="109"/>
      <c r="BC573" s="109"/>
      <c r="BD573" s="109"/>
      <c r="BE573" s="109"/>
      <c r="BF573" s="109"/>
      <c r="BG573" s="109"/>
      <c r="BH573" s="109"/>
      <c r="BI573" s="109"/>
      <c r="BJ573" s="109"/>
      <c r="BK573" s="109"/>
      <c r="BL573" s="109"/>
      <c r="BM573" s="109"/>
      <c r="BN573" s="109"/>
      <c r="BO573" s="109"/>
      <c r="BP573" s="109"/>
      <c r="BQ573" s="109"/>
      <c r="BR573" s="109"/>
    </row>
    <row r="574" spans="1:70" ht="15.75"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09"/>
      <c r="AP574" s="109"/>
      <c r="AQ574" s="109"/>
      <c r="AR574" s="109"/>
      <c r="AS574" s="109"/>
      <c r="AT574" s="109"/>
      <c r="AU574" s="109"/>
      <c r="AV574" s="109"/>
      <c r="AW574" s="109"/>
      <c r="AX574" s="109"/>
      <c r="AY574" s="109"/>
      <c r="AZ574" s="109"/>
      <c r="BA574" s="109"/>
      <c r="BB574" s="109"/>
      <c r="BC574" s="109"/>
      <c r="BD574" s="109"/>
      <c r="BE574" s="109"/>
      <c r="BF574" s="109"/>
      <c r="BG574" s="109"/>
      <c r="BH574" s="109"/>
      <c r="BI574" s="109"/>
      <c r="BJ574" s="109"/>
      <c r="BK574" s="109"/>
      <c r="BL574" s="109"/>
      <c r="BM574" s="109"/>
      <c r="BN574" s="109"/>
      <c r="BO574" s="109"/>
      <c r="BP574" s="109"/>
      <c r="BQ574" s="109"/>
      <c r="BR574" s="109"/>
    </row>
    <row r="575" spans="1:70" ht="15.75"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c r="AO575" s="109"/>
      <c r="AP575" s="109"/>
      <c r="AQ575" s="109"/>
      <c r="AR575" s="109"/>
      <c r="AS575" s="109"/>
      <c r="AT575" s="109"/>
      <c r="AU575" s="109"/>
      <c r="AV575" s="109"/>
      <c r="AW575" s="109"/>
      <c r="AX575" s="109"/>
      <c r="AY575" s="109"/>
      <c r="AZ575" s="109"/>
      <c r="BA575" s="109"/>
      <c r="BB575" s="109"/>
      <c r="BC575" s="109"/>
      <c r="BD575" s="109"/>
      <c r="BE575" s="109"/>
      <c r="BF575" s="109"/>
      <c r="BG575" s="109"/>
      <c r="BH575" s="109"/>
      <c r="BI575" s="109"/>
      <c r="BJ575" s="109"/>
      <c r="BK575" s="109"/>
      <c r="BL575" s="109"/>
      <c r="BM575" s="109"/>
      <c r="BN575" s="109"/>
      <c r="BO575" s="109"/>
      <c r="BP575" s="109"/>
      <c r="BQ575" s="109"/>
      <c r="BR575" s="109"/>
    </row>
    <row r="576" spans="1:70" ht="15.75"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c r="AO576" s="109"/>
      <c r="AP576" s="109"/>
      <c r="AQ576" s="109"/>
      <c r="AR576" s="109"/>
      <c r="AS576" s="109"/>
      <c r="AT576" s="109"/>
      <c r="AU576" s="109"/>
      <c r="AV576" s="109"/>
      <c r="AW576" s="109"/>
      <c r="AX576" s="109"/>
      <c r="AY576" s="109"/>
      <c r="AZ576" s="109"/>
      <c r="BA576" s="109"/>
      <c r="BB576" s="109"/>
      <c r="BC576" s="109"/>
      <c r="BD576" s="109"/>
      <c r="BE576" s="109"/>
      <c r="BF576" s="109"/>
      <c r="BG576" s="109"/>
      <c r="BH576" s="109"/>
      <c r="BI576" s="109"/>
      <c r="BJ576" s="109"/>
      <c r="BK576" s="109"/>
      <c r="BL576" s="109"/>
      <c r="BM576" s="109"/>
      <c r="BN576" s="109"/>
      <c r="BO576" s="109"/>
      <c r="BP576" s="109"/>
      <c r="BQ576" s="109"/>
      <c r="BR576" s="109"/>
    </row>
    <row r="577" spans="1:70" ht="15.75"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09"/>
      <c r="AP577" s="109"/>
      <c r="AQ577" s="109"/>
      <c r="AR577" s="109"/>
      <c r="AS577" s="109"/>
      <c r="AT577" s="109"/>
      <c r="AU577" s="109"/>
      <c r="AV577" s="109"/>
      <c r="AW577" s="109"/>
      <c r="AX577" s="109"/>
      <c r="AY577" s="109"/>
      <c r="AZ577" s="109"/>
      <c r="BA577" s="109"/>
      <c r="BB577" s="109"/>
      <c r="BC577" s="109"/>
      <c r="BD577" s="109"/>
      <c r="BE577" s="109"/>
      <c r="BF577" s="109"/>
      <c r="BG577" s="109"/>
      <c r="BH577" s="109"/>
      <c r="BI577" s="109"/>
      <c r="BJ577" s="109"/>
      <c r="BK577" s="109"/>
      <c r="BL577" s="109"/>
      <c r="BM577" s="109"/>
      <c r="BN577" s="109"/>
      <c r="BO577" s="109"/>
      <c r="BP577" s="109"/>
      <c r="BQ577" s="109"/>
      <c r="BR577" s="109"/>
    </row>
    <row r="578" spans="1:70" ht="15.75"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c r="AO578" s="109"/>
      <c r="AP578" s="109"/>
      <c r="AQ578" s="109"/>
      <c r="AR578" s="109"/>
      <c r="AS578" s="109"/>
      <c r="AT578" s="109"/>
      <c r="AU578" s="109"/>
      <c r="AV578" s="109"/>
      <c r="AW578" s="109"/>
      <c r="AX578" s="109"/>
      <c r="AY578" s="109"/>
      <c r="AZ578" s="109"/>
      <c r="BA578" s="109"/>
      <c r="BB578" s="109"/>
      <c r="BC578" s="109"/>
      <c r="BD578" s="109"/>
      <c r="BE578" s="109"/>
      <c r="BF578" s="109"/>
      <c r="BG578" s="109"/>
      <c r="BH578" s="109"/>
      <c r="BI578" s="109"/>
      <c r="BJ578" s="109"/>
      <c r="BK578" s="109"/>
      <c r="BL578" s="109"/>
      <c r="BM578" s="109"/>
      <c r="BN578" s="109"/>
      <c r="BO578" s="109"/>
      <c r="BP578" s="109"/>
      <c r="BQ578" s="109"/>
      <c r="BR578" s="109"/>
    </row>
    <row r="579" spans="1:70" ht="15.75"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09"/>
      <c r="AP579" s="109"/>
      <c r="AQ579" s="109"/>
      <c r="AR579" s="109"/>
      <c r="AS579" s="109"/>
      <c r="AT579" s="109"/>
      <c r="AU579" s="109"/>
      <c r="AV579" s="109"/>
      <c r="AW579" s="109"/>
      <c r="AX579" s="109"/>
      <c r="AY579" s="109"/>
      <c r="AZ579" s="109"/>
      <c r="BA579" s="109"/>
      <c r="BB579" s="109"/>
      <c r="BC579" s="109"/>
      <c r="BD579" s="109"/>
      <c r="BE579" s="109"/>
      <c r="BF579" s="109"/>
      <c r="BG579" s="109"/>
      <c r="BH579" s="109"/>
      <c r="BI579" s="109"/>
      <c r="BJ579" s="109"/>
      <c r="BK579" s="109"/>
      <c r="BL579" s="109"/>
      <c r="BM579" s="109"/>
      <c r="BN579" s="109"/>
      <c r="BO579" s="109"/>
      <c r="BP579" s="109"/>
      <c r="BQ579" s="109"/>
      <c r="BR579" s="109"/>
    </row>
    <row r="580" spans="1:70" ht="15.75"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c r="BH580" s="109"/>
      <c r="BI580" s="109"/>
      <c r="BJ580" s="109"/>
      <c r="BK580" s="109"/>
      <c r="BL580" s="109"/>
      <c r="BM580" s="109"/>
      <c r="BN580" s="109"/>
      <c r="BO580" s="109"/>
      <c r="BP580" s="109"/>
      <c r="BQ580" s="109"/>
      <c r="BR580" s="109"/>
    </row>
    <row r="581" spans="1:70" ht="15.75"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09"/>
      <c r="BJ581" s="109"/>
      <c r="BK581" s="109"/>
      <c r="BL581" s="109"/>
      <c r="BM581" s="109"/>
      <c r="BN581" s="109"/>
      <c r="BO581" s="109"/>
      <c r="BP581" s="109"/>
      <c r="BQ581" s="109"/>
      <c r="BR581" s="109"/>
    </row>
    <row r="582" spans="1:70" ht="15.75"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c r="BH582" s="109"/>
      <c r="BI582" s="109"/>
      <c r="BJ582" s="109"/>
      <c r="BK582" s="109"/>
      <c r="BL582" s="109"/>
      <c r="BM582" s="109"/>
      <c r="BN582" s="109"/>
      <c r="BO582" s="109"/>
      <c r="BP582" s="109"/>
      <c r="BQ582" s="109"/>
      <c r="BR582" s="109"/>
    </row>
    <row r="583" spans="1:70" ht="15.75"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c r="BH583" s="109"/>
      <c r="BI583" s="109"/>
      <c r="BJ583" s="109"/>
      <c r="BK583" s="109"/>
      <c r="BL583" s="109"/>
      <c r="BM583" s="109"/>
      <c r="BN583" s="109"/>
      <c r="BO583" s="109"/>
      <c r="BP583" s="109"/>
      <c r="BQ583" s="109"/>
      <c r="BR583" s="109"/>
    </row>
    <row r="584" spans="1:70" ht="15.75"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c r="BH584" s="109"/>
      <c r="BI584" s="109"/>
      <c r="BJ584" s="109"/>
      <c r="BK584" s="109"/>
      <c r="BL584" s="109"/>
      <c r="BM584" s="109"/>
      <c r="BN584" s="109"/>
      <c r="BO584" s="109"/>
      <c r="BP584" s="109"/>
      <c r="BQ584" s="109"/>
      <c r="BR584" s="109"/>
    </row>
    <row r="585" spans="1:70" ht="15.75"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c r="BH585" s="109"/>
      <c r="BI585" s="109"/>
      <c r="BJ585" s="109"/>
      <c r="BK585" s="109"/>
      <c r="BL585" s="109"/>
      <c r="BM585" s="109"/>
      <c r="BN585" s="109"/>
      <c r="BO585" s="109"/>
      <c r="BP585" s="109"/>
      <c r="BQ585" s="109"/>
      <c r="BR585" s="109"/>
    </row>
    <row r="586" spans="1:70" ht="15.75"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c r="BH586" s="109"/>
      <c r="BI586" s="109"/>
      <c r="BJ586" s="109"/>
      <c r="BK586" s="109"/>
      <c r="BL586" s="109"/>
      <c r="BM586" s="109"/>
      <c r="BN586" s="109"/>
      <c r="BO586" s="109"/>
      <c r="BP586" s="109"/>
      <c r="BQ586" s="109"/>
      <c r="BR586" s="109"/>
    </row>
    <row r="587" spans="1:70" ht="15.75"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c r="BH587" s="109"/>
      <c r="BI587" s="109"/>
      <c r="BJ587" s="109"/>
      <c r="BK587" s="109"/>
      <c r="BL587" s="109"/>
      <c r="BM587" s="109"/>
      <c r="BN587" s="109"/>
      <c r="BO587" s="109"/>
      <c r="BP587" s="109"/>
      <c r="BQ587" s="109"/>
      <c r="BR587" s="109"/>
    </row>
    <row r="588" spans="1:70" ht="15.75"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c r="BH588" s="109"/>
      <c r="BI588" s="109"/>
      <c r="BJ588" s="109"/>
      <c r="BK588" s="109"/>
      <c r="BL588" s="109"/>
      <c r="BM588" s="109"/>
      <c r="BN588" s="109"/>
      <c r="BO588" s="109"/>
      <c r="BP588" s="109"/>
      <c r="BQ588" s="109"/>
      <c r="BR588" s="109"/>
    </row>
    <row r="589" spans="1:70" ht="15.75"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c r="BH589" s="109"/>
      <c r="BI589" s="109"/>
      <c r="BJ589" s="109"/>
      <c r="BK589" s="109"/>
      <c r="BL589" s="109"/>
      <c r="BM589" s="109"/>
      <c r="BN589" s="109"/>
      <c r="BO589" s="109"/>
      <c r="BP589" s="109"/>
      <c r="BQ589" s="109"/>
      <c r="BR589" s="109"/>
    </row>
    <row r="590" spans="1:70" ht="15.75"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c r="BH590" s="109"/>
      <c r="BI590" s="109"/>
      <c r="BJ590" s="109"/>
      <c r="BK590" s="109"/>
      <c r="BL590" s="109"/>
      <c r="BM590" s="109"/>
      <c r="BN590" s="109"/>
      <c r="BO590" s="109"/>
      <c r="BP590" s="109"/>
      <c r="BQ590" s="109"/>
      <c r="BR590" s="109"/>
    </row>
    <row r="591" spans="1:70" ht="15.75"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c r="BH591" s="109"/>
      <c r="BI591" s="109"/>
      <c r="BJ591" s="109"/>
      <c r="BK591" s="109"/>
      <c r="BL591" s="109"/>
      <c r="BM591" s="109"/>
      <c r="BN591" s="109"/>
      <c r="BO591" s="109"/>
      <c r="BP591" s="109"/>
      <c r="BQ591" s="109"/>
      <c r="BR591" s="109"/>
    </row>
    <row r="592" spans="1:70" ht="15.75"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c r="BH592" s="109"/>
      <c r="BI592" s="109"/>
      <c r="BJ592" s="109"/>
      <c r="BK592" s="109"/>
      <c r="BL592" s="109"/>
      <c r="BM592" s="109"/>
      <c r="BN592" s="109"/>
      <c r="BO592" s="109"/>
      <c r="BP592" s="109"/>
      <c r="BQ592" s="109"/>
      <c r="BR592" s="109"/>
    </row>
    <row r="593" spans="1:70" ht="15.75"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c r="BH593" s="109"/>
      <c r="BI593" s="109"/>
      <c r="BJ593" s="109"/>
      <c r="BK593" s="109"/>
      <c r="BL593" s="109"/>
      <c r="BM593" s="109"/>
      <c r="BN593" s="109"/>
      <c r="BO593" s="109"/>
      <c r="BP593" s="109"/>
      <c r="BQ593" s="109"/>
      <c r="BR593" s="109"/>
    </row>
    <row r="594" spans="1:70" ht="15.75"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c r="BH594" s="109"/>
      <c r="BI594" s="109"/>
      <c r="BJ594" s="109"/>
      <c r="BK594" s="109"/>
      <c r="BL594" s="109"/>
      <c r="BM594" s="109"/>
      <c r="BN594" s="109"/>
      <c r="BO594" s="109"/>
      <c r="BP594" s="109"/>
      <c r="BQ594" s="109"/>
      <c r="BR594" s="109"/>
    </row>
    <row r="595" spans="1:70" ht="15.75"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c r="BJ595" s="109"/>
      <c r="BK595" s="109"/>
      <c r="BL595" s="109"/>
      <c r="BM595" s="109"/>
      <c r="BN595" s="109"/>
      <c r="BO595" s="109"/>
      <c r="BP595" s="109"/>
      <c r="BQ595" s="109"/>
      <c r="BR595" s="109"/>
    </row>
    <row r="596" spans="1:70" ht="15.75"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c r="BH596" s="109"/>
      <c r="BI596" s="109"/>
      <c r="BJ596" s="109"/>
      <c r="BK596" s="109"/>
      <c r="BL596" s="109"/>
      <c r="BM596" s="109"/>
      <c r="BN596" s="109"/>
      <c r="BO596" s="109"/>
      <c r="BP596" s="109"/>
      <c r="BQ596" s="109"/>
      <c r="BR596" s="109"/>
    </row>
    <row r="597" spans="1:70" ht="15.75"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c r="BH597" s="109"/>
      <c r="BI597" s="109"/>
      <c r="BJ597" s="109"/>
      <c r="BK597" s="109"/>
      <c r="BL597" s="109"/>
      <c r="BM597" s="109"/>
      <c r="BN597" s="109"/>
      <c r="BO597" s="109"/>
      <c r="BP597" s="109"/>
      <c r="BQ597" s="109"/>
      <c r="BR597" s="109"/>
    </row>
    <row r="598" spans="1:70" ht="15.75"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c r="BH598" s="109"/>
      <c r="BI598" s="109"/>
      <c r="BJ598" s="109"/>
      <c r="BK598" s="109"/>
      <c r="BL598" s="109"/>
      <c r="BM598" s="109"/>
      <c r="BN598" s="109"/>
      <c r="BO598" s="109"/>
      <c r="BP598" s="109"/>
      <c r="BQ598" s="109"/>
      <c r="BR598" s="109"/>
    </row>
    <row r="599" spans="1:70" ht="15.75"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c r="BH599" s="109"/>
      <c r="BI599" s="109"/>
      <c r="BJ599" s="109"/>
      <c r="BK599" s="109"/>
      <c r="BL599" s="109"/>
      <c r="BM599" s="109"/>
      <c r="BN599" s="109"/>
      <c r="BO599" s="109"/>
      <c r="BP599" s="109"/>
      <c r="BQ599" s="109"/>
      <c r="BR599" s="109"/>
    </row>
    <row r="600" spans="1:70" ht="15.75"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c r="BH600" s="109"/>
      <c r="BI600" s="109"/>
      <c r="BJ600" s="109"/>
      <c r="BK600" s="109"/>
      <c r="BL600" s="109"/>
      <c r="BM600" s="109"/>
      <c r="BN600" s="109"/>
      <c r="BO600" s="109"/>
      <c r="BP600" s="109"/>
      <c r="BQ600" s="109"/>
      <c r="BR600" s="109"/>
    </row>
    <row r="601" spans="1:70" ht="15.75"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09"/>
      <c r="BJ601" s="109"/>
      <c r="BK601" s="109"/>
      <c r="BL601" s="109"/>
      <c r="BM601" s="109"/>
      <c r="BN601" s="109"/>
      <c r="BO601" s="109"/>
      <c r="BP601" s="109"/>
      <c r="BQ601" s="109"/>
      <c r="BR601" s="109"/>
    </row>
    <row r="602" spans="1:70" ht="15.75"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c r="BH602" s="109"/>
      <c r="BI602" s="109"/>
      <c r="BJ602" s="109"/>
      <c r="BK602" s="109"/>
      <c r="BL602" s="109"/>
      <c r="BM602" s="109"/>
      <c r="BN602" s="109"/>
      <c r="BO602" s="109"/>
      <c r="BP602" s="109"/>
      <c r="BQ602" s="109"/>
      <c r="BR602" s="109"/>
    </row>
    <row r="603" spans="1:70" ht="15.75"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c r="BH603" s="109"/>
      <c r="BI603" s="109"/>
      <c r="BJ603" s="109"/>
      <c r="BK603" s="109"/>
      <c r="BL603" s="109"/>
      <c r="BM603" s="109"/>
      <c r="BN603" s="109"/>
      <c r="BO603" s="109"/>
      <c r="BP603" s="109"/>
      <c r="BQ603" s="109"/>
      <c r="BR603" s="109"/>
    </row>
    <row r="604" spans="1:70" ht="15.75"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c r="BH604" s="109"/>
      <c r="BI604" s="109"/>
      <c r="BJ604" s="109"/>
      <c r="BK604" s="109"/>
      <c r="BL604" s="109"/>
      <c r="BM604" s="109"/>
      <c r="BN604" s="109"/>
      <c r="BO604" s="109"/>
      <c r="BP604" s="109"/>
      <c r="BQ604" s="109"/>
      <c r="BR604" s="109"/>
    </row>
    <row r="605" spans="1:70" ht="15.75"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c r="BH605" s="109"/>
      <c r="BI605" s="109"/>
      <c r="BJ605" s="109"/>
      <c r="BK605" s="109"/>
      <c r="BL605" s="109"/>
      <c r="BM605" s="109"/>
      <c r="BN605" s="109"/>
      <c r="BO605" s="109"/>
      <c r="BP605" s="109"/>
      <c r="BQ605" s="109"/>
      <c r="BR605" s="109"/>
    </row>
    <row r="606" spans="1:70" ht="15.75"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c r="BH606" s="109"/>
      <c r="BI606" s="109"/>
      <c r="BJ606" s="109"/>
      <c r="BK606" s="109"/>
      <c r="BL606" s="109"/>
      <c r="BM606" s="109"/>
      <c r="BN606" s="109"/>
      <c r="BO606" s="109"/>
      <c r="BP606" s="109"/>
      <c r="BQ606" s="109"/>
      <c r="BR606" s="109"/>
    </row>
    <row r="607" spans="1:70" ht="15.75"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c r="BH607" s="109"/>
      <c r="BI607" s="109"/>
      <c r="BJ607" s="109"/>
      <c r="BK607" s="109"/>
      <c r="BL607" s="109"/>
      <c r="BM607" s="109"/>
      <c r="BN607" s="109"/>
      <c r="BO607" s="109"/>
      <c r="BP607" s="109"/>
      <c r="BQ607" s="109"/>
      <c r="BR607" s="109"/>
    </row>
    <row r="608" spans="1:70" ht="15.75"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c r="BH608" s="109"/>
      <c r="BI608" s="109"/>
      <c r="BJ608" s="109"/>
      <c r="BK608" s="109"/>
      <c r="BL608" s="109"/>
      <c r="BM608" s="109"/>
      <c r="BN608" s="109"/>
      <c r="BO608" s="109"/>
      <c r="BP608" s="109"/>
      <c r="BQ608" s="109"/>
      <c r="BR608" s="109"/>
    </row>
    <row r="609" spans="1:70" ht="15.75"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c r="BH609" s="109"/>
      <c r="BI609" s="109"/>
      <c r="BJ609" s="109"/>
      <c r="BK609" s="109"/>
      <c r="BL609" s="109"/>
      <c r="BM609" s="109"/>
      <c r="BN609" s="109"/>
      <c r="BO609" s="109"/>
      <c r="BP609" s="109"/>
      <c r="BQ609" s="109"/>
      <c r="BR609" s="109"/>
    </row>
    <row r="610" spans="1:70" ht="15.75"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c r="BH610" s="109"/>
      <c r="BI610" s="109"/>
      <c r="BJ610" s="109"/>
      <c r="BK610" s="109"/>
      <c r="BL610" s="109"/>
      <c r="BM610" s="109"/>
      <c r="BN610" s="109"/>
      <c r="BO610" s="109"/>
      <c r="BP610" s="109"/>
      <c r="BQ610" s="109"/>
      <c r="BR610" s="109"/>
    </row>
    <row r="611" spans="1:70" ht="15.75"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c r="BR611" s="109"/>
    </row>
    <row r="612" spans="1:70" ht="15.75"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c r="BH612" s="109"/>
      <c r="BI612" s="109"/>
      <c r="BJ612" s="109"/>
      <c r="BK612" s="109"/>
      <c r="BL612" s="109"/>
      <c r="BM612" s="109"/>
      <c r="BN612" s="109"/>
      <c r="BO612" s="109"/>
      <c r="BP612" s="109"/>
      <c r="BQ612" s="109"/>
      <c r="BR612" s="109"/>
    </row>
    <row r="613" spans="1:70" ht="15.75"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c r="BH613" s="109"/>
      <c r="BI613" s="109"/>
      <c r="BJ613" s="109"/>
      <c r="BK613" s="109"/>
      <c r="BL613" s="109"/>
      <c r="BM613" s="109"/>
      <c r="BN613" s="109"/>
      <c r="BO613" s="109"/>
      <c r="BP613" s="109"/>
      <c r="BQ613" s="109"/>
      <c r="BR613" s="109"/>
    </row>
    <row r="614" spans="1:70" ht="15.75"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c r="BH614" s="109"/>
      <c r="BI614" s="109"/>
      <c r="BJ614" s="109"/>
      <c r="BK614" s="109"/>
      <c r="BL614" s="109"/>
      <c r="BM614" s="109"/>
      <c r="BN614" s="109"/>
      <c r="BO614" s="109"/>
      <c r="BP614" s="109"/>
      <c r="BQ614" s="109"/>
      <c r="BR614" s="109"/>
    </row>
    <row r="615" spans="1:70" ht="15.75"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c r="BH615" s="109"/>
      <c r="BI615" s="109"/>
      <c r="BJ615" s="109"/>
      <c r="BK615" s="109"/>
      <c r="BL615" s="109"/>
      <c r="BM615" s="109"/>
      <c r="BN615" s="109"/>
      <c r="BO615" s="109"/>
      <c r="BP615" s="109"/>
      <c r="BQ615" s="109"/>
      <c r="BR615" s="109"/>
    </row>
    <row r="616" spans="1:70" ht="15.75"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c r="BH616" s="109"/>
      <c r="BI616" s="109"/>
      <c r="BJ616" s="109"/>
      <c r="BK616" s="109"/>
      <c r="BL616" s="109"/>
      <c r="BM616" s="109"/>
      <c r="BN616" s="109"/>
      <c r="BO616" s="109"/>
      <c r="BP616" s="109"/>
      <c r="BQ616" s="109"/>
      <c r="BR616" s="109"/>
    </row>
    <row r="617" spans="1:70" ht="15.75"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c r="BH617" s="109"/>
      <c r="BI617" s="109"/>
      <c r="BJ617" s="109"/>
      <c r="BK617" s="109"/>
      <c r="BL617" s="109"/>
      <c r="BM617" s="109"/>
      <c r="BN617" s="109"/>
      <c r="BO617" s="109"/>
      <c r="BP617" s="109"/>
      <c r="BQ617" s="109"/>
      <c r="BR617" s="109"/>
    </row>
    <row r="618" spans="1:70" ht="15.75"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c r="BH618" s="109"/>
      <c r="BI618" s="109"/>
      <c r="BJ618" s="109"/>
      <c r="BK618" s="109"/>
      <c r="BL618" s="109"/>
      <c r="BM618" s="109"/>
      <c r="BN618" s="109"/>
      <c r="BO618" s="109"/>
      <c r="BP618" s="109"/>
      <c r="BQ618" s="109"/>
      <c r="BR618" s="109"/>
    </row>
    <row r="619" spans="1:70" ht="15.75"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c r="BH619" s="109"/>
      <c r="BI619" s="109"/>
      <c r="BJ619" s="109"/>
      <c r="BK619" s="109"/>
      <c r="BL619" s="109"/>
      <c r="BM619" s="109"/>
      <c r="BN619" s="109"/>
      <c r="BO619" s="109"/>
      <c r="BP619" s="109"/>
      <c r="BQ619" s="109"/>
      <c r="BR619" s="109"/>
    </row>
    <row r="620" spans="1:70" ht="15.75"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c r="BH620" s="109"/>
      <c r="BI620" s="109"/>
      <c r="BJ620" s="109"/>
      <c r="BK620" s="109"/>
      <c r="BL620" s="109"/>
      <c r="BM620" s="109"/>
      <c r="BN620" s="109"/>
      <c r="BO620" s="109"/>
      <c r="BP620" s="109"/>
      <c r="BQ620" s="109"/>
      <c r="BR620" s="109"/>
    </row>
    <row r="621" spans="1:70" ht="15.75"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c r="BH621" s="109"/>
      <c r="BI621" s="109"/>
      <c r="BJ621" s="109"/>
      <c r="BK621" s="109"/>
      <c r="BL621" s="109"/>
      <c r="BM621" s="109"/>
      <c r="BN621" s="109"/>
      <c r="BO621" s="109"/>
      <c r="BP621" s="109"/>
      <c r="BQ621" s="109"/>
      <c r="BR621" s="109"/>
    </row>
    <row r="622" spans="1:70" ht="15.75"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c r="BH622" s="109"/>
      <c r="BI622" s="109"/>
      <c r="BJ622" s="109"/>
      <c r="BK622" s="109"/>
      <c r="BL622" s="109"/>
      <c r="BM622" s="109"/>
      <c r="BN622" s="109"/>
      <c r="BO622" s="109"/>
      <c r="BP622" s="109"/>
      <c r="BQ622" s="109"/>
      <c r="BR622" s="109"/>
    </row>
    <row r="623" spans="1:70" ht="15.75"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c r="BH623" s="109"/>
      <c r="BI623" s="109"/>
      <c r="BJ623" s="109"/>
      <c r="BK623" s="109"/>
      <c r="BL623" s="109"/>
      <c r="BM623" s="109"/>
      <c r="BN623" s="109"/>
      <c r="BO623" s="109"/>
      <c r="BP623" s="109"/>
      <c r="BQ623" s="109"/>
      <c r="BR623" s="109"/>
    </row>
    <row r="624" spans="1:70" ht="15.75"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c r="BH624" s="109"/>
      <c r="BI624" s="109"/>
      <c r="BJ624" s="109"/>
      <c r="BK624" s="109"/>
      <c r="BL624" s="109"/>
      <c r="BM624" s="109"/>
      <c r="BN624" s="109"/>
      <c r="BO624" s="109"/>
      <c r="BP624" s="109"/>
      <c r="BQ624" s="109"/>
      <c r="BR624" s="109"/>
    </row>
    <row r="625" spans="1:70" ht="15.75"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c r="BH625" s="109"/>
      <c r="BI625" s="109"/>
      <c r="BJ625" s="109"/>
      <c r="BK625" s="109"/>
      <c r="BL625" s="109"/>
      <c r="BM625" s="109"/>
      <c r="BN625" s="109"/>
      <c r="BO625" s="109"/>
      <c r="BP625" s="109"/>
      <c r="BQ625" s="109"/>
      <c r="BR625" s="109"/>
    </row>
    <row r="626" spans="1:70" ht="15.75"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c r="BH626" s="109"/>
      <c r="BI626" s="109"/>
      <c r="BJ626" s="109"/>
      <c r="BK626" s="109"/>
      <c r="BL626" s="109"/>
      <c r="BM626" s="109"/>
      <c r="BN626" s="109"/>
      <c r="BO626" s="109"/>
      <c r="BP626" s="109"/>
      <c r="BQ626" s="109"/>
      <c r="BR626" s="109"/>
    </row>
    <row r="627" spans="1:70" ht="15.75"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c r="BH627" s="109"/>
      <c r="BI627" s="109"/>
      <c r="BJ627" s="109"/>
      <c r="BK627" s="109"/>
      <c r="BL627" s="109"/>
      <c r="BM627" s="109"/>
      <c r="BN627" s="109"/>
      <c r="BO627" s="109"/>
      <c r="BP627" s="109"/>
      <c r="BQ627" s="109"/>
      <c r="BR627" s="109"/>
    </row>
    <row r="628" spans="1:70" ht="15.75"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c r="BJ628" s="109"/>
      <c r="BK628" s="109"/>
      <c r="BL628" s="109"/>
      <c r="BM628" s="109"/>
      <c r="BN628" s="109"/>
      <c r="BO628" s="109"/>
      <c r="BP628" s="109"/>
      <c r="BQ628" s="109"/>
      <c r="BR628" s="109"/>
    </row>
    <row r="629" spans="1:70" ht="15.75"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c r="BH629" s="109"/>
      <c r="BI629" s="109"/>
      <c r="BJ629" s="109"/>
      <c r="BK629" s="109"/>
      <c r="BL629" s="109"/>
      <c r="BM629" s="109"/>
      <c r="BN629" s="109"/>
      <c r="BO629" s="109"/>
      <c r="BP629" s="109"/>
      <c r="BQ629" s="109"/>
      <c r="BR629" s="109"/>
    </row>
    <row r="630" spans="1:70" ht="15.75"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c r="BH630" s="109"/>
      <c r="BI630" s="109"/>
      <c r="BJ630" s="109"/>
      <c r="BK630" s="109"/>
      <c r="BL630" s="109"/>
      <c r="BM630" s="109"/>
      <c r="BN630" s="109"/>
      <c r="BO630" s="109"/>
      <c r="BP630" s="109"/>
      <c r="BQ630" s="109"/>
      <c r="BR630" s="109"/>
    </row>
    <row r="631" spans="1:70" ht="15.75"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c r="BH631" s="109"/>
      <c r="BI631" s="109"/>
      <c r="BJ631" s="109"/>
      <c r="BK631" s="109"/>
      <c r="BL631" s="109"/>
      <c r="BM631" s="109"/>
      <c r="BN631" s="109"/>
      <c r="BO631" s="109"/>
      <c r="BP631" s="109"/>
      <c r="BQ631" s="109"/>
      <c r="BR631" s="109"/>
    </row>
    <row r="632" spans="1:70" ht="15.75"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c r="BH632" s="109"/>
      <c r="BI632" s="109"/>
      <c r="BJ632" s="109"/>
      <c r="BK632" s="109"/>
      <c r="BL632" s="109"/>
      <c r="BM632" s="109"/>
      <c r="BN632" s="109"/>
      <c r="BO632" s="109"/>
      <c r="BP632" s="109"/>
      <c r="BQ632" s="109"/>
      <c r="BR632" s="109"/>
    </row>
    <row r="633" spans="1:70" ht="15.75"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c r="BH633" s="109"/>
      <c r="BI633" s="109"/>
      <c r="BJ633" s="109"/>
      <c r="BK633" s="109"/>
      <c r="BL633" s="109"/>
      <c r="BM633" s="109"/>
      <c r="BN633" s="109"/>
      <c r="BO633" s="109"/>
      <c r="BP633" s="109"/>
      <c r="BQ633" s="109"/>
      <c r="BR633" s="109"/>
    </row>
    <row r="634" spans="1:70" ht="15.75"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c r="BH634" s="109"/>
      <c r="BI634" s="109"/>
      <c r="BJ634" s="109"/>
      <c r="BK634" s="109"/>
      <c r="BL634" s="109"/>
      <c r="BM634" s="109"/>
      <c r="BN634" s="109"/>
      <c r="BO634" s="109"/>
      <c r="BP634" s="109"/>
      <c r="BQ634" s="109"/>
      <c r="BR634" s="109"/>
    </row>
    <row r="635" spans="1:70" ht="15.75"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c r="BH635" s="109"/>
      <c r="BI635" s="109"/>
      <c r="BJ635" s="109"/>
      <c r="BK635" s="109"/>
      <c r="BL635" s="109"/>
      <c r="BM635" s="109"/>
      <c r="BN635" s="109"/>
      <c r="BO635" s="109"/>
      <c r="BP635" s="109"/>
      <c r="BQ635" s="109"/>
      <c r="BR635" s="109"/>
    </row>
    <row r="636" spans="1:70" ht="15.75"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c r="BH636" s="109"/>
      <c r="BI636" s="109"/>
      <c r="BJ636" s="109"/>
      <c r="BK636" s="109"/>
      <c r="BL636" s="109"/>
      <c r="BM636" s="109"/>
      <c r="BN636" s="109"/>
      <c r="BO636" s="109"/>
      <c r="BP636" s="109"/>
      <c r="BQ636" s="109"/>
      <c r="BR636" s="109"/>
    </row>
    <row r="637" spans="1:70" ht="15.75"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c r="BH637" s="109"/>
      <c r="BI637" s="109"/>
      <c r="BJ637" s="109"/>
      <c r="BK637" s="109"/>
      <c r="BL637" s="109"/>
      <c r="BM637" s="109"/>
      <c r="BN637" s="109"/>
      <c r="BO637" s="109"/>
      <c r="BP637" s="109"/>
      <c r="BQ637" s="109"/>
      <c r="BR637" s="109"/>
    </row>
    <row r="638" spans="1:70" ht="15.75"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c r="BH638" s="109"/>
      <c r="BI638" s="109"/>
      <c r="BJ638" s="109"/>
      <c r="BK638" s="109"/>
      <c r="BL638" s="109"/>
      <c r="BM638" s="109"/>
      <c r="BN638" s="109"/>
      <c r="BO638" s="109"/>
      <c r="BP638" s="109"/>
      <c r="BQ638" s="109"/>
      <c r="BR638" s="109"/>
    </row>
    <row r="639" spans="1:70" ht="15.75"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c r="BH639" s="109"/>
      <c r="BI639" s="109"/>
      <c r="BJ639" s="109"/>
      <c r="BK639" s="109"/>
      <c r="BL639" s="109"/>
      <c r="BM639" s="109"/>
      <c r="BN639" s="109"/>
      <c r="BO639" s="109"/>
      <c r="BP639" s="109"/>
      <c r="BQ639" s="109"/>
      <c r="BR639" s="109"/>
    </row>
    <row r="640" spans="1:70" ht="15.75"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c r="BH640" s="109"/>
      <c r="BI640" s="109"/>
      <c r="BJ640" s="109"/>
      <c r="BK640" s="109"/>
      <c r="BL640" s="109"/>
      <c r="BM640" s="109"/>
      <c r="BN640" s="109"/>
      <c r="BO640" s="109"/>
      <c r="BP640" s="109"/>
      <c r="BQ640" s="109"/>
      <c r="BR640" s="109"/>
    </row>
    <row r="641" spans="1:70" ht="15.75"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c r="BH641" s="109"/>
      <c r="BI641" s="109"/>
      <c r="BJ641" s="109"/>
      <c r="BK641" s="109"/>
      <c r="BL641" s="109"/>
      <c r="BM641" s="109"/>
      <c r="BN641" s="109"/>
      <c r="BO641" s="109"/>
      <c r="BP641" s="109"/>
      <c r="BQ641" s="109"/>
      <c r="BR641" s="109"/>
    </row>
    <row r="642" spans="1:70" ht="15.75"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c r="BH642" s="109"/>
      <c r="BI642" s="109"/>
      <c r="BJ642" s="109"/>
      <c r="BK642" s="109"/>
      <c r="BL642" s="109"/>
      <c r="BM642" s="109"/>
      <c r="BN642" s="109"/>
      <c r="BO642" s="109"/>
      <c r="BP642" s="109"/>
      <c r="BQ642" s="109"/>
      <c r="BR642" s="109"/>
    </row>
    <row r="643" spans="1:70" ht="15.75"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c r="BH643" s="109"/>
      <c r="BI643" s="109"/>
      <c r="BJ643" s="109"/>
      <c r="BK643" s="109"/>
      <c r="BL643" s="109"/>
      <c r="BM643" s="109"/>
      <c r="BN643" s="109"/>
      <c r="BO643" s="109"/>
      <c r="BP643" s="109"/>
      <c r="BQ643" s="109"/>
      <c r="BR643" s="109"/>
    </row>
    <row r="644" spans="1:70" ht="15.75"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c r="BH644" s="109"/>
      <c r="BI644" s="109"/>
      <c r="BJ644" s="109"/>
      <c r="BK644" s="109"/>
      <c r="BL644" s="109"/>
      <c r="BM644" s="109"/>
      <c r="BN644" s="109"/>
      <c r="BO644" s="109"/>
      <c r="BP644" s="109"/>
      <c r="BQ644" s="109"/>
      <c r="BR644" s="109"/>
    </row>
    <row r="645" spans="1:70" ht="15.75"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c r="BH645" s="109"/>
      <c r="BI645" s="109"/>
      <c r="BJ645" s="109"/>
      <c r="BK645" s="109"/>
      <c r="BL645" s="109"/>
      <c r="BM645" s="109"/>
      <c r="BN645" s="109"/>
      <c r="BO645" s="109"/>
      <c r="BP645" s="109"/>
      <c r="BQ645" s="109"/>
      <c r="BR645" s="109"/>
    </row>
    <row r="646" spans="1:70" ht="15.75"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c r="BH646" s="109"/>
      <c r="BI646" s="109"/>
      <c r="BJ646" s="109"/>
      <c r="BK646" s="109"/>
      <c r="BL646" s="109"/>
      <c r="BM646" s="109"/>
      <c r="BN646" s="109"/>
      <c r="BO646" s="109"/>
      <c r="BP646" s="109"/>
      <c r="BQ646" s="109"/>
      <c r="BR646" s="109"/>
    </row>
    <row r="647" spans="1:70" ht="15.75"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c r="BH647" s="109"/>
      <c r="BI647" s="109"/>
      <c r="BJ647" s="109"/>
      <c r="BK647" s="109"/>
      <c r="BL647" s="109"/>
      <c r="BM647" s="109"/>
      <c r="BN647" s="109"/>
      <c r="BO647" s="109"/>
      <c r="BP647" s="109"/>
      <c r="BQ647" s="109"/>
      <c r="BR647" s="109"/>
    </row>
    <row r="648" spans="1:70" ht="15.75"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c r="BH648" s="109"/>
      <c r="BI648" s="109"/>
      <c r="BJ648" s="109"/>
      <c r="BK648" s="109"/>
      <c r="BL648" s="109"/>
      <c r="BM648" s="109"/>
      <c r="BN648" s="109"/>
      <c r="BO648" s="109"/>
      <c r="BP648" s="109"/>
      <c r="BQ648" s="109"/>
      <c r="BR648" s="109"/>
    </row>
    <row r="649" spans="1:70" ht="15.75"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c r="BH649" s="109"/>
      <c r="BI649" s="109"/>
      <c r="BJ649" s="109"/>
      <c r="BK649" s="109"/>
      <c r="BL649" s="109"/>
      <c r="BM649" s="109"/>
      <c r="BN649" s="109"/>
      <c r="BO649" s="109"/>
      <c r="BP649" s="109"/>
      <c r="BQ649" s="109"/>
      <c r="BR649" s="109"/>
    </row>
    <row r="650" spans="1:70" ht="15.75"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c r="BH650" s="109"/>
      <c r="BI650" s="109"/>
      <c r="BJ650" s="109"/>
      <c r="BK650" s="109"/>
      <c r="BL650" s="109"/>
      <c r="BM650" s="109"/>
      <c r="BN650" s="109"/>
      <c r="BO650" s="109"/>
      <c r="BP650" s="109"/>
      <c r="BQ650" s="109"/>
      <c r="BR650" s="109"/>
    </row>
    <row r="651" spans="1:70" ht="15.75"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c r="BH651" s="109"/>
      <c r="BI651" s="109"/>
      <c r="BJ651" s="109"/>
      <c r="BK651" s="109"/>
      <c r="BL651" s="109"/>
      <c r="BM651" s="109"/>
      <c r="BN651" s="109"/>
      <c r="BO651" s="109"/>
      <c r="BP651" s="109"/>
      <c r="BQ651" s="109"/>
      <c r="BR651" s="109"/>
    </row>
    <row r="652" spans="1:70" ht="15.75"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c r="BH652" s="109"/>
      <c r="BI652" s="109"/>
      <c r="BJ652" s="109"/>
      <c r="BK652" s="109"/>
      <c r="BL652" s="109"/>
      <c r="BM652" s="109"/>
      <c r="BN652" s="109"/>
      <c r="BO652" s="109"/>
      <c r="BP652" s="109"/>
      <c r="BQ652" s="109"/>
      <c r="BR652" s="109"/>
    </row>
    <row r="653" spans="1:70" ht="15.75"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c r="BH653" s="109"/>
      <c r="BI653" s="109"/>
      <c r="BJ653" s="109"/>
      <c r="BK653" s="109"/>
      <c r="BL653" s="109"/>
      <c r="BM653" s="109"/>
      <c r="BN653" s="109"/>
      <c r="BO653" s="109"/>
      <c r="BP653" s="109"/>
      <c r="BQ653" s="109"/>
      <c r="BR653" s="109"/>
    </row>
    <row r="654" spans="1:70" ht="15.75"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c r="BH654" s="109"/>
      <c r="BI654" s="109"/>
      <c r="BJ654" s="109"/>
      <c r="BK654" s="109"/>
      <c r="BL654" s="109"/>
      <c r="BM654" s="109"/>
      <c r="BN654" s="109"/>
      <c r="BO654" s="109"/>
      <c r="BP654" s="109"/>
      <c r="BQ654" s="109"/>
      <c r="BR654" s="109"/>
    </row>
    <row r="655" spans="1:70" ht="15.75"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c r="BH655" s="109"/>
      <c r="BI655" s="109"/>
      <c r="BJ655" s="109"/>
      <c r="BK655" s="109"/>
      <c r="BL655" s="109"/>
      <c r="BM655" s="109"/>
      <c r="BN655" s="109"/>
      <c r="BO655" s="109"/>
      <c r="BP655" s="109"/>
      <c r="BQ655" s="109"/>
      <c r="BR655" s="109"/>
    </row>
    <row r="656" spans="1:70" ht="15.75"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c r="BH656" s="109"/>
      <c r="BI656" s="109"/>
      <c r="BJ656" s="109"/>
      <c r="BK656" s="109"/>
      <c r="BL656" s="109"/>
      <c r="BM656" s="109"/>
      <c r="BN656" s="109"/>
      <c r="BO656" s="109"/>
      <c r="BP656" s="109"/>
      <c r="BQ656" s="109"/>
      <c r="BR656" s="109"/>
    </row>
    <row r="657" spans="1:70" ht="15.75"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c r="BH657" s="109"/>
      <c r="BI657" s="109"/>
      <c r="BJ657" s="109"/>
      <c r="BK657" s="109"/>
      <c r="BL657" s="109"/>
      <c r="BM657" s="109"/>
      <c r="BN657" s="109"/>
      <c r="BO657" s="109"/>
      <c r="BP657" s="109"/>
      <c r="BQ657" s="109"/>
      <c r="BR657" s="109"/>
    </row>
    <row r="658" spans="1:70" ht="15.75"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c r="BH658" s="109"/>
      <c r="BI658" s="109"/>
      <c r="BJ658" s="109"/>
      <c r="BK658" s="109"/>
      <c r="BL658" s="109"/>
      <c r="BM658" s="109"/>
      <c r="BN658" s="109"/>
      <c r="BO658" s="109"/>
      <c r="BP658" s="109"/>
      <c r="BQ658" s="109"/>
      <c r="BR658" s="109"/>
    </row>
    <row r="659" spans="1:70" ht="15.75"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c r="BH659" s="109"/>
      <c r="BI659" s="109"/>
      <c r="BJ659" s="109"/>
      <c r="BK659" s="109"/>
      <c r="BL659" s="109"/>
      <c r="BM659" s="109"/>
      <c r="BN659" s="109"/>
      <c r="BO659" s="109"/>
      <c r="BP659" s="109"/>
      <c r="BQ659" s="109"/>
      <c r="BR659" s="109"/>
    </row>
    <row r="660" spans="1:70" ht="15.75"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c r="BH660" s="109"/>
      <c r="BI660" s="109"/>
      <c r="BJ660" s="109"/>
      <c r="BK660" s="109"/>
      <c r="BL660" s="109"/>
      <c r="BM660" s="109"/>
      <c r="BN660" s="109"/>
      <c r="BO660" s="109"/>
      <c r="BP660" s="109"/>
      <c r="BQ660" s="109"/>
      <c r="BR660" s="109"/>
    </row>
    <row r="661" spans="1:70" ht="15.75"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c r="BH661" s="109"/>
      <c r="BI661" s="109"/>
      <c r="BJ661" s="109"/>
      <c r="BK661" s="109"/>
      <c r="BL661" s="109"/>
      <c r="BM661" s="109"/>
      <c r="BN661" s="109"/>
      <c r="BO661" s="109"/>
      <c r="BP661" s="109"/>
      <c r="BQ661" s="109"/>
      <c r="BR661" s="109"/>
    </row>
    <row r="662" spans="1:70" ht="15.75"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c r="BH662" s="109"/>
      <c r="BI662" s="109"/>
      <c r="BJ662" s="109"/>
      <c r="BK662" s="109"/>
      <c r="BL662" s="109"/>
      <c r="BM662" s="109"/>
      <c r="BN662" s="109"/>
      <c r="BO662" s="109"/>
      <c r="BP662" s="109"/>
      <c r="BQ662" s="109"/>
      <c r="BR662" s="109"/>
    </row>
    <row r="663" spans="1:70" ht="15.75"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c r="BH663" s="109"/>
      <c r="BI663" s="109"/>
      <c r="BJ663" s="109"/>
      <c r="BK663" s="109"/>
      <c r="BL663" s="109"/>
      <c r="BM663" s="109"/>
      <c r="BN663" s="109"/>
      <c r="BO663" s="109"/>
      <c r="BP663" s="109"/>
      <c r="BQ663" s="109"/>
      <c r="BR663" s="109"/>
    </row>
    <row r="664" spans="1:70" ht="15.75"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c r="BH664" s="109"/>
      <c r="BI664" s="109"/>
      <c r="BJ664" s="109"/>
      <c r="BK664" s="109"/>
      <c r="BL664" s="109"/>
      <c r="BM664" s="109"/>
      <c r="BN664" s="109"/>
      <c r="BO664" s="109"/>
      <c r="BP664" s="109"/>
      <c r="BQ664" s="109"/>
      <c r="BR664" s="109"/>
    </row>
    <row r="665" spans="1:70" ht="15.75"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c r="BH665" s="109"/>
      <c r="BI665" s="109"/>
      <c r="BJ665" s="109"/>
      <c r="BK665" s="109"/>
      <c r="BL665" s="109"/>
      <c r="BM665" s="109"/>
      <c r="BN665" s="109"/>
      <c r="BO665" s="109"/>
      <c r="BP665" s="109"/>
      <c r="BQ665" s="109"/>
      <c r="BR665" s="109"/>
    </row>
    <row r="666" spans="1:70" ht="15.75"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c r="BH666" s="109"/>
      <c r="BI666" s="109"/>
      <c r="BJ666" s="109"/>
      <c r="BK666" s="109"/>
      <c r="BL666" s="109"/>
      <c r="BM666" s="109"/>
      <c r="BN666" s="109"/>
      <c r="BO666" s="109"/>
      <c r="BP666" s="109"/>
      <c r="BQ666" s="109"/>
      <c r="BR666" s="109"/>
    </row>
    <row r="667" spans="1:70" ht="15.75"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c r="BH667" s="109"/>
      <c r="BI667" s="109"/>
      <c r="BJ667" s="109"/>
      <c r="BK667" s="109"/>
      <c r="BL667" s="109"/>
      <c r="BM667" s="109"/>
      <c r="BN667" s="109"/>
      <c r="BO667" s="109"/>
      <c r="BP667" s="109"/>
      <c r="BQ667" s="109"/>
      <c r="BR667" s="109"/>
    </row>
    <row r="668" spans="1:70" ht="15.75"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c r="BH668" s="109"/>
      <c r="BI668" s="109"/>
      <c r="BJ668" s="109"/>
      <c r="BK668" s="109"/>
      <c r="BL668" s="109"/>
      <c r="BM668" s="109"/>
      <c r="BN668" s="109"/>
      <c r="BO668" s="109"/>
      <c r="BP668" s="109"/>
      <c r="BQ668" s="109"/>
      <c r="BR668" s="109"/>
    </row>
    <row r="669" spans="1:70" ht="15.75"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c r="BH669" s="109"/>
      <c r="BI669" s="109"/>
      <c r="BJ669" s="109"/>
      <c r="BK669" s="109"/>
      <c r="BL669" s="109"/>
      <c r="BM669" s="109"/>
      <c r="BN669" s="109"/>
      <c r="BO669" s="109"/>
      <c r="BP669" s="109"/>
      <c r="BQ669" s="109"/>
      <c r="BR669" s="109"/>
    </row>
    <row r="670" spans="1:70" ht="15.75"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c r="BH670" s="109"/>
      <c r="BI670" s="109"/>
      <c r="BJ670" s="109"/>
      <c r="BK670" s="109"/>
      <c r="BL670" s="109"/>
      <c r="BM670" s="109"/>
      <c r="BN670" s="109"/>
      <c r="BO670" s="109"/>
      <c r="BP670" s="109"/>
      <c r="BQ670" s="109"/>
      <c r="BR670" s="109"/>
    </row>
    <row r="671" spans="1:70" ht="15.75"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c r="BH671" s="109"/>
      <c r="BI671" s="109"/>
      <c r="BJ671" s="109"/>
      <c r="BK671" s="109"/>
      <c r="BL671" s="109"/>
      <c r="BM671" s="109"/>
      <c r="BN671" s="109"/>
      <c r="BO671" s="109"/>
      <c r="BP671" s="109"/>
      <c r="BQ671" s="109"/>
      <c r="BR671" s="109"/>
    </row>
    <row r="672" spans="1:70" ht="15.75"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c r="BH672" s="109"/>
      <c r="BI672" s="109"/>
      <c r="BJ672" s="109"/>
      <c r="BK672" s="109"/>
      <c r="BL672" s="109"/>
      <c r="BM672" s="109"/>
      <c r="BN672" s="109"/>
      <c r="BO672" s="109"/>
      <c r="BP672" s="109"/>
      <c r="BQ672" s="109"/>
      <c r="BR672" s="109"/>
    </row>
    <row r="673" spans="1:70" ht="15.75"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c r="BH673" s="109"/>
      <c r="BI673" s="109"/>
      <c r="BJ673" s="109"/>
      <c r="BK673" s="109"/>
      <c r="BL673" s="109"/>
      <c r="BM673" s="109"/>
      <c r="BN673" s="109"/>
      <c r="BO673" s="109"/>
      <c r="BP673" s="109"/>
      <c r="BQ673" s="109"/>
      <c r="BR673" s="109"/>
    </row>
    <row r="674" spans="1:70" ht="15.75"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c r="AO674" s="109"/>
      <c r="AP674" s="109"/>
      <c r="AQ674" s="109"/>
      <c r="AR674" s="109"/>
      <c r="AS674" s="109"/>
      <c r="AT674" s="109"/>
      <c r="AU674" s="109"/>
      <c r="AV674" s="109"/>
      <c r="AW674" s="109"/>
      <c r="AX674" s="109"/>
      <c r="AY674" s="109"/>
      <c r="AZ674" s="109"/>
      <c r="BA674" s="109"/>
      <c r="BB674" s="109"/>
      <c r="BC674" s="109"/>
      <c r="BD674" s="109"/>
      <c r="BE674" s="109"/>
      <c r="BF674" s="109"/>
      <c r="BG674" s="109"/>
      <c r="BH674" s="109"/>
      <c r="BI674" s="109"/>
      <c r="BJ674" s="109"/>
      <c r="BK674" s="109"/>
      <c r="BL674" s="109"/>
      <c r="BM674" s="109"/>
      <c r="BN674" s="109"/>
      <c r="BO674" s="109"/>
      <c r="BP674" s="109"/>
      <c r="BQ674" s="109"/>
      <c r="BR674" s="109"/>
    </row>
    <row r="675" spans="1:70" ht="15.75"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c r="AO675" s="109"/>
      <c r="AP675" s="109"/>
      <c r="AQ675" s="109"/>
      <c r="AR675" s="109"/>
      <c r="AS675" s="109"/>
      <c r="AT675" s="109"/>
      <c r="AU675" s="109"/>
      <c r="AV675" s="109"/>
      <c r="AW675" s="109"/>
      <c r="AX675" s="109"/>
      <c r="AY675" s="109"/>
      <c r="AZ675" s="109"/>
      <c r="BA675" s="109"/>
      <c r="BB675" s="109"/>
      <c r="BC675" s="109"/>
      <c r="BD675" s="109"/>
      <c r="BE675" s="109"/>
      <c r="BF675" s="109"/>
      <c r="BG675" s="109"/>
      <c r="BH675" s="109"/>
      <c r="BI675" s="109"/>
      <c r="BJ675" s="109"/>
      <c r="BK675" s="109"/>
      <c r="BL675" s="109"/>
      <c r="BM675" s="109"/>
      <c r="BN675" s="109"/>
      <c r="BO675" s="109"/>
      <c r="BP675" s="109"/>
      <c r="BQ675" s="109"/>
      <c r="BR675" s="109"/>
    </row>
    <row r="676" spans="1:70" ht="15.75"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c r="AO676" s="109"/>
      <c r="AP676" s="109"/>
      <c r="AQ676" s="109"/>
      <c r="AR676" s="109"/>
      <c r="AS676" s="109"/>
      <c r="AT676" s="109"/>
      <c r="AU676" s="109"/>
      <c r="AV676" s="109"/>
      <c r="AW676" s="109"/>
      <c r="AX676" s="109"/>
      <c r="AY676" s="109"/>
      <c r="AZ676" s="109"/>
      <c r="BA676" s="109"/>
      <c r="BB676" s="109"/>
      <c r="BC676" s="109"/>
      <c r="BD676" s="109"/>
      <c r="BE676" s="109"/>
      <c r="BF676" s="109"/>
      <c r="BG676" s="109"/>
      <c r="BH676" s="109"/>
      <c r="BI676" s="109"/>
      <c r="BJ676" s="109"/>
      <c r="BK676" s="109"/>
      <c r="BL676" s="109"/>
      <c r="BM676" s="109"/>
      <c r="BN676" s="109"/>
      <c r="BO676" s="109"/>
      <c r="BP676" s="109"/>
      <c r="BQ676" s="109"/>
      <c r="BR676" s="109"/>
    </row>
    <row r="677" spans="1:70" ht="15.75"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c r="AO677" s="109"/>
      <c r="AP677" s="109"/>
      <c r="AQ677" s="109"/>
      <c r="AR677" s="109"/>
      <c r="AS677" s="109"/>
      <c r="AT677" s="109"/>
      <c r="AU677" s="109"/>
      <c r="AV677" s="109"/>
      <c r="AW677" s="109"/>
      <c r="AX677" s="109"/>
      <c r="AY677" s="109"/>
      <c r="AZ677" s="109"/>
      <c r="BA677" s="109"/>
      <c r="BB677" s="109"/>
      <c r="BC677" s="109"/>
      <c r="BD677" s="109"/>
      <c r="BE677" s="109"/>
      <c r="BF677" s="109"/>
      <c r="BG677" s="109"/>
      <c r="BH677" s="109"/>
      <c r="BI677" s="109"/>
      <c r="BJ677" s="109"/>
      <c r="BK677" s="109"/>
      <c r="BL677" s="109"/>
      <c r="BM677" s="109"/>
      <c r="BN677" s="109"/>
      <c r="BO677" s="109"/>
      <c r="BP677" s="109"/>
      <c r="BQ677" s="109"/>
      <c r="BR677" s="109"/>
    </row>
    <row r="678" spans="1:70" ht="15.75"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09"/>
      <c r="AY678" s="109"/>
      <c r="AZ678" s="109"/>
      <c r="BA678" s="109"/>
      <c r="BB678" s="109"/>
      <c r="BC678" s="109"/>
      <c r="BD678" s="109"/>
      <c r="BE678" s="109"/>
      <c r="BF678" s="109"/>
      <c r="BG678" s="109"/>
      <c r="BH678" s="109"/>
      <c r="BI678" s="109"/>
      <c r="BJ678" s="109"/>
      <c r="BK678" s="109"/>
      <c r="BL678" s="109"/>
      <c r="BM678" s="109"/>
      <c r="BN678" s="109"/>
      <c r="BO678" s="109"/>
      <c r="BP678" s="109"/>
      <c r="BQ678" s="109"/>
      <c r="BR678" s="109"/>
    </row>
    <row r="679" spans="1:70" ht="15.75"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09"/>
      <c r="AY679" s="109"/>
      <c r="AZ679" s="109"/>
      <c r="BA679" s="109"/>
      <c r="BB679" s="109"/>
      <c r="BC679" s="109"/>
      <c r="BD679" s="109"/>
      <c r="BE679" s="109"/>
      <c r="BF679" s="109"/>
      <c r="BG679" s="109"/>
      <c r="BH679" s="109"/>
      <c r="BI679" s="109"/>
      <c r="BJ679" s="109"/>
      <c r="BK679" s="109"/>
      <c r="BL679" s="109"/>
      <c r="BM679" s="109"/>
      <c r="BN679" s="109"/>
      <c r="BO679" s="109"/>
      <c r="BP679" s="109"/>
      <c r="BQ679" s="109"/>
      <c r="BR679" s="109"/>
    </row>
    <row r="680" spans="1:70" ht="15.75"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c r="AO680" s="109"/>
      <c r="AP680" s="109"/>
      <c r="AQ680" s="109"/>
      <c r="AR680" s="109"/>
      <c r="AS680" s="109"/>
      <c r="AT680" s="109"/>
      <c r="AU680" s="109"/>
      <c r="AV680" s="109"/>
      <c r="AW680" s="109"/>
      <c r="AX680" s="109"/>
      <c r="AY680" s="109"/>
      <c r="AZ680" s="109"/>
      <c r="BA680" s="109"/>
      <c r="BB680" s="109"/>
      <c r="BC680" s="109"/>
      <c r="BD680" s="109"/>
      <c r="BE680" s="109"/>
      <c r="BF680" s="109"/>
      <c r="BG680" s="109"/>
      <c r="BH680" s="109"/>
      <c r="BI680" s="109"/>
      <c r="BJ680" s="109"/>
      <c r="BK680" s="109"/>
      <c r="BL680" s="109"/>
      <c r="BM680" s="109"/>
      <c r="BN680" s="109"/>
      <c r="BO680" s="109"/>
      <c r="BP680" s="109"/>
      <c r="BQ680" s="109"/>
      <c r="BR680" s="109"/>
    </row>
    <row r="681" spans="1:70" ht="15.75"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c r="AO681" s="109"/>
      <c r="AP681" s="109"/>
      <c r="AQ681" s="109"/>
      <c r="AR681" s="109"/>
      <c r="AS681" s="109"/>
      <c r="AT681" s="109"/>
      <c r="AU681" s="109"/>
      <c r="AV681" s="109"/>
      <c r="AW681" s="109"/>
      <c r="AX681" s="109"/>
      <c r="AY681" s="109"/>
      <c r="AZ681" s="109"/>
      <c r="BA681" s="109"/>
      <c r="BB681" s="109"/>
      <c r="BC681" s="109"/>
      <c r="BD681" s="109"/>
      <c r="BE681" s="109"/>
      <c r="BF681" s="109"/>
      <c r="BG681" s="109"/>
      <c r="BH681" s="109"/>
      <c r="BI681" s="109"/>
      <c r="BJ681" s="109"/>
      <c r="BK681" s="109"/>
      <c r="BL681" s="109"/>
      <c r="BM681" s="109"/>
      <c r="BN681" s="109"/>
      <c r="BO681" s="109"/>
      <c r="BP681" s="109"/>
      <c r="BQ681" s="109"/>
      <c r="BR681" s="109"/>
    </row>
    <row r="682" spans="1:70" ht="15.75"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c r="AO682" s="109"/>
      <c r="AP682" s="109"/>
      <c r="AQ682" s="109"/>
      <c r="AR682" s="109"/>
      <c r="AS682" s="109"/>
      <c r="AT682" s="109"/>
      <c r="AU682" s="109"/>
      <c r="AV682" s="109"/>
      <c r="AW682" s="109"/>
      <c r="AX682" s="109"/>
      <c r="AY682" s="109"/>
      <c r="AZ682" s="109"/>
      <c r="BA682" s="109"/>
      <c r="BB682" s="109"/>
      <c r="BC682" s="109"/>
      <c r="BD682" s="109"/>
      <c r="BE682" s="109"/>
      <c r="BF682" s="109"/>
      <c r="BG682" s="109"/>
      <c r="BH682" s="109"/>
      <c r="BI682" s="109"/>
      <c r="BJ682" s="109"/>
      <c r="BK682" s="109"/>
      <c r="BL682" s="109"/>
      <c r="BM682" s="109"/>
      <c r="BN682" s="109"/>
      <c r="BO682" s="109"/>
      <c r="BP682" s="109"/>
      <c r="BQ682" s="109"/>
      <c r="BR682" s="109"/>
    </row>
    <row r="683" spans="1:70" ht="15.75"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c r="AO683" s="109"/>
      <c r="AP683" s="109"/>
      <c r="AQ683" s="109"/>
      <c r="AR683" s="109"/>
      <c r="AS683" s="109"/>
      <c r="AT683" s="109"/>
      <c r="AU683" s="109"/>
      <c r="AV683" s="109"/>
      <c r="AW683" s="109"/>
      <c r="AX683" s="109"/>
      <c r="AY683" s="109"/>
      <c r="AZ683" s="109"/>
      <c r="BA683" s="109"/>
      <c r="BB683" s="109"/>
      <c r="BC683" s="109"/>
      <c r="BD683" s="109"/>
      <c r="BE683" s="109"/>
      <c r="BF683" s="109"/>
      <c r="BG683" s="109"/>
      <c r="BH683" s="109"/>
      <c r="BI683" s="109"/>
      <c r="BJ683" s="109"/>
      <c r="BK683" s="109"/>
      <c r="BL683" s="109"/>
      <c r="BM683" s="109"/>
      <c r="BN683" s="109"/>
      <c r="BO683" s="109"/>
      <c r="BP683" s="109"/>
      <c r="BQ683" s="109"/>
      <c r="BR683" s="109"/>
    </row>
    <row r="684" spans="1:70" ht="15.75"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c r="AO684" s="109"/>
      <c r="AP684" s="109"/>
      <c r="AQ684" s="109"/>
      <c r="AR684" s="109"/>
      <c r="AS684" s="109"/>
      <c r="AT684" s="109"/>
      <c r="AU684" s="109"/>
      <c r="AV684" s="109"/>
      <c r="AW684" s="109"/>
      <c r="AX684" s="109"/>
      <c r="AY684" s="109"/>
      <c r="AZ684" s="109"/>
      <c r="BA684" s="109"/>
      <c r="BB684" s="109"/>
      <c r="BC684" s="109"/>
      <c r="BD684" s="109"/>
      <c r="BE684" s="109"/>
      <c r="BF684" s="109"/>
      <c r="BG684" s="109"/>
      <c r="BH684" s="109"/>
      <c r="BI684" s="109"/>
      <c r="BJ684" s="109"/>
      <c r="BK684" s="109"/>
      <c r="BL684" s="109"/>
      <c r="BM684" s="109"/>
      <c r="BN684" s="109"/>
      <c r="BO684" s="109"/>
      <c r="BP684" s="109"/>
      <c r="BQ684" s="109"/>
      <c r="BR684" s="109"/>
    </row>
    <row r="685" spans="1:70" ht="15.75"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c r="AO685" s="109"/>
      <c r="AP685" s="109"/>
      <c r="AQ685" s="109"/>
      <c r="AR685" s="109"/>
      <c r="AS685" s="109"/>
      <c r="AT685" s="109"/>
      <c r="AU685" s="109"/>
      <c r="AV685" s="109"/>
      <c r="AW685" s="109"/>
      <c r="AX685" s="109"/>
      <c r="AY685" s="109"/>
      <c r="AZ685" s="109"/>
      <c r="BA685" s="109"/>
      <c r="BB685" s="109"/>
      <c r="BC685" s="109"/>
      <c r="BD685" s="109"/>
      <c r="BE685" s="109"/>
      <c r="BF685" s="109"/>
      <c r="BG685" s="109"/>
      <c r="BH685" s="109"/>
      <c r="BI685" s="109"/>
      <c r="BJ685" s="109"/>
      <c r="BK685" s="109"/>
      <c r="BL685" s="109"/>
      <c r="BM685" s="109"/>
      <c r="BN685" s="109"/>
      <c r="BO685" s="109"/>
      <c r="BP685" s="109"/>
      <c r="BQ685" s="109"/>
      <c r="BR685" s="109"/>
    </row>
    <row r="686" spans="1:70" ht="15.75"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c r="AO686" s="109"/>
      <c r="AP686" s="109"/>
      <c r="AQ686" s="109"/>
      <c r="AR686" s="109"/>
      <c r="AS686" s="109"/>
      <c r="AT686" s="109"/>
      <c r="AU686" s="109"/>
      <c r="AV686" s="109"/>
      <c r="AW686" s="109"/>
      <c r="AX686" s="109"/>
      <c r="AY686" s="109"/>
      <c r="AZ686" s="109"/>
      <c r="BA686" s="109"/>
      <c r="BB686" s="109"/>
      <c r="BC686" s="109"/>
      <c r="BD686" s="109"/>
      <c r="BE686" s="109"/>
      <c r="BF686" s="109"/>
      <c r="BG686" s="109"/>
      <c r="BH686" s="109"/>
      <c r="BI686" s="109"/>
      <c r="BJ686" s="109"/>
      <c r="BK686" s="109"/>
      <c r="BL686" s="109"/>
      <c r="BM686" s="109"/>
      <c r="BN686" s="109"/>
      <c r="BO686" s="109"/>
      <c r="BP686" s="109"/>
      <c r="BQ686" s="109"/>
      <c r="BR686" s="109"/>
    </row>
    <row r="687" spans="1:70" ht="15.75"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c r="AO687" s="109"/>
      <c r="AP687" s="109"/>
      <c r="AQ687" s="109"/>
      <c r="AR687" s="109"/>
      <c r="AS687" s="109"/>
      <c r="AT687" s="109"/>
      <c r="AU687" s="109"/>
      <c r="AV687" s="109"/>
      <c r="AW687" s="109"/>
      <c r="AX687" s="109"/>
      <c r="AY687" s="109"/>
      <c r="AZ687" s="109"/>
      <c r="BA687" s="109"/>
      <c r="BB687" s="109"/>
      <c r="BC687" s="109"/>
      <c r="BD687" s="109"/>
      <c r="BE687" s="109"/>
      <c r="BF687" s="109"/>
      <c r="BG687" s="109"/>
      <c r="BH687" s="109"/>
      <c r="BI687" s="109"/>
      <c r="BJ687" s="109"/>
      <c r="BK687" s="109"/>
      <c r="BL687" s="109"/>
      <c r="BM687" s="109"/>
      <c r="BN687" s="109"/>
      <c r="BO687" s="109"/>
      <c r="BP687" s="109"/>
      <c r="BQ687" s="109"/>
      <c r="BR687" s="109"/>
    </row>
    <row r="688" spans="1:70" ht="15.75"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c r="AO688" s="109"/>
      <c r="AP688" s="109"/>
      <c r="AQ688" s="109"/>
      <c r="AR688" s="109"/>
      <c r="AS688" s="109"/>
      <c r="AT688" s="109"/>
      <c r="AU688" s="109"/>
      <c r="AV688" s="109"/>
      <c r="AW688" s="109"/>
      <c r="AX688" s="109"/>
      <c r="AY688" s="109"/>
      <c r="AZ688" s="109"/>
      <c r="BA688" s="109"/>
      <c r="BB688" s="109"/>
      <c r="BC688" s="109"/>
      <c r="BD688" s="109"/>
      <c r="BE688" s="109"/>
      <c r="BF688" s="109"/>
      <c r="BG688" s="109"/>
      <c r="BH688" s="109"/>
      <c r="BI688" s="109"/>
      <c r="BJ688" s="109"/>
      <c r="BK688" s="109"/>
      <c r="BL688" s="109"/>
      <c r="BM688" s="109"/>
      <c r="BN688" s="109"/>
      <c r="BO688" s="109"/>
      <c r="BP688" s="109"/>
      <c r="BQ688" s="109"/>
      <c r="BR688" s="109"/>
    </row>
    <row r="689" spans="1:70" ht="15.75"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c r="AO689" s="109"/>
      <c r="AP689" s="109"/>
      <c r="AQ689" s="109"/>
      <c r="AR689" s="109"/>
      <c r="AS689" s="109"/>
      <c r="AT689" s="109"/>
      <c r="AU689" s="109"/>
      <c r="AV689" s="109"/>
      <c r="AW689" s="109"/>
      <c r="AX689" s="109"/>
      <c r="AY689" s="109"/>
      <c r="AZ689" s="109"/>
      <c r="BA689" s="109"/>
      <c r="BB689" s="109"/>
      <c r="BC689" s="109"/>
      <c r="BD689" s="109"/>
      <c r="BE689" s="109"/>
      <c r="BF689" s="109"/>
      <c r="BG689" s="109"/>
      <c r="BH689" s="109"/>
      <c r="BI689" s="109"/>
      <c r="BJ689" s="109"/>
      <c r="BK689" s="109"/>
      <c r="BL689" s="109"/>
      <c r="BM689" s="109"/>
      <c r="BN689" s="109"/>
      <c r="BO689" s="109"/>
      <c r="BP689" s="109"/>
      <c r="BQ689" s="109"/>
      <c r="BR689" s="109"/>
    </row>
    <row r="690" spans="1:70" ht="15.75"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c r="AO690" s="109"/>
      <c r="AP690" s="109"/>
      <c r="AQ690" s="109"/>
      <c r="AR690" s="109"/>
      <c r="AS690" s="109"/>
      <c r="AT690" s="109"/>
      <c r="AU690" s="109"/>
      <c r="AV690" s="109"/>
      <c r="AW690" s="109"/>
      <c r="AX690" s="109"/>
      <c r="AY690" s="109"/>
      <c r="AZ690" s="109"/>
      <c r="BA690" s="109"/>
      <c r="BB690" s="109"/>
      <c r="BC690" s="109"/>
      <c r="BD690" s="109"/>
      <c r="BE690" s="109"/>
      <c r="BF690" s="109"/>
      <c r="BG690" s="109"/>
      <c r="BH690" s="109"/>
      <c r="BI690" s="109"/>
      <c r="BJ690" s="109"/>
      <c r="BK690" s="109"/>
      <c r="BL690" s="109"/>
      <c r="BM690" s="109"/>
      <c r="BN690" s="109"/>
      <c r="BO690" s="109"/>
      <c r="BP690" s="109"/>
      <c r="BQ690" s="109"/>
      <c r="BR690" s="109"/>
    </row>
    <row r="691" spans="1:70" ht="15.75"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c r="AO691" s="109"/>
      <c r="AP691" s="109"/>
      <c r="AQ691" s="109"/>
      <c r="AR691" s="109"/>
      <c r="AS691" s="109"/>
      <c r="AT691" s="109"/>
      <c r="AU691" s="109"/>
      <c r="AV691" s="109"/>
      <c r="AW691" s="109"/>
      <c r="AX691" s="109"/>
      <c r="AY691" s="109"/>
      <c r="AZ691" s="109"/>
      <c r="BA691" s="109"/>
      <c r="BB691" s="109"/>
      <c r="BC691" s="109"/>
      <c r="BD691" s="109"/>
      <c r="BE691" s="109"/>
      <c r="BF691" s="109"/>
      <c r="BG691" s="109"/>
      <c r="BH691" s="109"/>
      <c r="BI691" s="109"/>
      <c r="BJ691" s="109"/>
      <c r="BK691" s="109"/>
      <c r="BL691" s="109"/>
      <c r="BM691" s="109"/>
      <c r="BN691" s="109"/>
      <c r="BO691" s="109"/>
      <c r="BP691" s="109"/>
      <c r="BQ691" s="109"/>
      <c r="BR691" s="109"/>
    </row>
    <row r="692" spans="1:70" ht="15.75"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c r="AO692" s="109"/>
      <c r="AP692" s="109"/>
      <c r="AQ692" s="109"/>
      <c r="AR692" s="109"/>
      <c r="AS692" s="109"/>
      <c r="AT692" s="109"/>
      <c r="AU692" s="109"/>
      <c r="AV692" s="109"/>
      <c r="AW692" s="109"/>
      <c r="AX692" s="109"/>
      <c r="AY692" s="109"/>
      <c r="AZ692" s="109"/>
      <c r="BA692" s="109"/>
      <c r="BB692" s="109"/>
      <c r="BC692" s="109"/>
      <c r="BD692" s="109"/>
      <c r="BE692" s="109"/>
      <c r="BF692" s="109"/>
      <c r="BG692" s="109"/>
      <c r="BH692" s="109"/>
      <c r="BI692" s="109"/>
      <c r="BJ692" s="109"/>
      <c r="BK692" s="109"/>
      <c r="BL692" s="109"/>
      <c r="BM692" s="109"/>
      <c r="BN692" s="109"/>
      <c r="BO692" s="109"/>
      <c r="BP692" s="109"/>
      <c r="BQ692" s="109"/>
      <c r="BR692" s="109"/>
    </row>
    <row r="693" spans="1:70" ht="15.75"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c r="AO693" s="109"/>
      <c r="AP693" s="109"/>
      <c r="AQ693" s="109"/>
      <c r="AR693" s="109"/>
      <c r="AS693" s="109"/>
      <c r="AT693" s="109"/>
      <c r="AU693" s="109"/>
      <c r="AV693" s="109"/>
      <c r="AW693" s="109"/>
      <c r="AX693" s="109"/>
      <c r="AY693" s="109"/>
      <c r="AZ693" s="109"/>
      <c r="BA693" s="109"/>
      <c r="BB693" s="109"/>
      <c r="BC693" s="109"/>
      <c r="BD693" s="109"/>
      <c r="BE693" s="109"/>
      <c r="BF693" s="109"/>
      <c r="BG693" s="109"/>
      <c r="BH693" s="109"/>
      <c r="BI693" s="109"/>
      <c r="BJ693" s="109"/>
      <c r="BK693" s="109"/>
      <c r="BL693" s="109"/>
      <c r="BM693" s="109"/>
      <c r="BN693" s="109"/>
      <c r="BO693" s="109"/>
      <c r="BP693" s="109"/>
      <c r="BQ693" s="109"/>
      <c r="BR693" s="109"/>
    </row>
    <row r="694" spans="1:70" ht="15.75"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c r="AO694" s="109"/>
      <c r="AP694" s="109"/>
      <c r="AQ694" s="109"/>
      <c r="AR694" s="109"/>
      <c r="AS694" s="109"/>
      <c r="AT694" s="109"/>
      <c r="AU694" s="109"/>
      <c r="AV694" s="109"/>
      <c r="AW694" s="109"/>
      <c r="AX694" s="109"/>
      <c r="AY694" s="109"/>
      <c r="AZ694" s="109"/>
      <c r="BA694" s="109"/>
      <c r="BB694" s="109"/>
      <c r="BC694" s="109"/>
      <c r="BD694" s="109"/>
      <c r="BE694" s="109"/>
      <c r="BF694" s="109"/>
      <c r="BG694" s="109"/>
      <c r="BH694" s="109"/>
      <c r="BI694" s="109"/>
      <c r="BJ694" s="109"/>
      <c r="BK694" s="109"/>
      <c r="BL694" s="109"/>
      <c r="BM694" s="109"/>
      <c r="BN694" s="109"/>
      <c r="BO694" s="109"/>
      <c r="BP694" s="109"/>
      <c r="BQ694" s="109"/>
      <c r="BR694" s="109"/>
    </row>
    <row r="695" spans="1:70" ht="15.75"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c r="AO695" s="109"/>
      <c r="AP695" s="109"/>
      <c r="AQ695" s="109"/>
      <c r="AR695" s="109"/>
      <c r="AS695" s="109"/>
      <c r="AT695" s="109"/>
      <c r="AU695" s="109"/>
      <c r="AV695" s="109"/>
      <c r="AW695" s="109"/>
      <c r="AX695" s="109"/>
      <c r="AY695" s="109"/>
      <c r="AZ695" s="109"/>
      <c r="BA695" s="109"/>
      <c r="BB695" s="109"/>
      <c r="BC695" s="109"/>
      <c r="BD695" s="109"/>
      <c r="BE695" s="109"/>
      <c r="BF695" s="109"/>
      <c r="BG695" s="109"/>
      <c r="BH695" s="109"/>
      <c r="BI695" s="109"/>
      <c r="BJ695" s="109"/>
      <c r="BK695" s="109"/>
      <c r="BL695" s="109"/>
      <c r="BM695" s="109"/>
      <c r="BN695" s="109"/>
      <c r="BO695" s="109"/>
      <c r="BP695" s="109"/>
      <c r="BQ695" s="109"/>
      <c r="BR695" s="109"/>
    </row>
    <row r="696" spans="1:70" ht="15.75"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c r="AO696" s="109"/>
      <c r="AP696" s="109"/>
      <c r="AQ696" s="109"/>
      <c r="AR696" s="109"/>
      <c r="AS696" s="109"/>
      <c r="AT696" s="109"/>
      <c r="AU696" s="109"/>
      <c r="AV696" s="109"/>
      <c r="AW696" s="109"/>
      <c r="AX696" s="109"/>
      <c r="AY696" s="109"/>
      <c r="AZ696" s="109"/>
      <c r="BA696" s="109"/>
      <c r="BB696" s="109"/>
      <c r="BC696" s="109"/>
      <c r="BD696" s="109"/>
      <c r="BE696" s="109"/>
      <c r="BF696" s="109"/>
      <c r="BG696" s="109"/>
      <c r="BH696" s="109"/>
      <c r="BI696" s="109"/>
      <c r="BJ696" s="109"/>
      <c r="BK696" s="109"/>
      <c r="BL696" s="109"/>
      <c r="BM696" s="109"/>
      <c r="BN696" s="109"/>
      <c r="BO696" s="109"/>
      <c r="BP696" s="109"/>
      <c r="BQ696" s="109"/>
      <c r="BR696" s="109"/>
    </row>
    <row r="697" spans="1:70" ht="15.75"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c r="BH697" s="109"/>
      <c r="BI697" s="109"/>
      <c r="BJ697" s="109"/>
      <c r="BK697" s="109"/>
      <c r="BL697" s="109"/>
      <c r="BM697" s="109"/>
      <c r="BN697" s="109"/>
      <c r="BO697" s="109"/>
      <c r="BP697" s="109"/>
      <c r="BQ697" s="109"/>
      <c r="BR697" s="109"/>
    </row>
    <row r="698" spans="1:70" ht="15.75"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09"/>
      <c r="AY698" s="109"/>
      <c r="AZ698" s="109"/>
      <c r="BA698" s="109"/>
      <c r="BB698" s="109"/>
      <c r="BC698" s="109"/>
      <c r="BD698" s="109"/>
      <c r="BE698" s="109"/>
      <c r="BF698" s="109"/>
      <c r="BG698" s="109"/>
      <c r="BH698" s="109"/>
      <c r="BI698" s="109"/>
      <c r="BJ698" s="109"/>
      <c r="BK698" s="109"/>
      <c r="BL698" s="109"/>
      <c r="BM698" s="109"/>
      <c r="BN698" s="109"/>
      <c r="BO698" s="109"/>
      <c r="BP698" s="109"/>
      <c r="BQ698" s="109"/>
      <c r="BR698" s="109"/>
    </row>
    <row r="699" spans="1:70" ht="15.75"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c r="AO699" s="109"/>
      <c r="AP699" s="109"/>
      <c r="AQ699" s="109"/>
      <c r="AR699" s="109"/>
      <c r="AS699" s="109"/>
      <c r="AT699" s="109"/>
      <c r="AU699" s="109"/>
      <c r="AV699" s="109"/>
      <c r="AW699" s="109"/>
      <c r="AX699" s="109"/>
      <c r="AY699" s="109"/>
      <c r="AZ699" s="109"/>
      <c r="BA699" s="109"/>
      <c r="BB699" s="109"/>
      <c r="BC699" s="109"/>
      <c r="BD699" s="109"/>
      <c r="BE699" s="109"/>
      <c r="BF699" s="109"/>
      <c r="BG699" s="109"/>
      <c r="BH699" s="109"/>
      <c r="BI699" s="109"/>
      <c r="BJ699" s="109"/>
      <c r="BK699" s="109"/>
      <c r="BL699" s="109"/>
      <c r="BM699" s="109"/>
      <c r="BN699" s="109"/>
      <c r="BO699" s="109"/>
      <c r="BP699" s="109"/>
      <c r="BQ699" s="109"/>
      <c r="BR699" s="109"/>
    </row>
    <row r="700" spans="1:70" ht="15.75"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109"/>
      <c r="AY700" s="109"/>
      <c r="AZ700" s="109"/>
      <c r="BA700" s="109"/>
      <c r="BB700" s="109"/>
      <c r="BC700" s="109"/>
      <c r="BD700" s="109"/>
      <c r="BE700" s="109"/>
      <c r="BF700" s="109"/>
      <c r="BG700" s="109"/>
      <c r="BH700" s="109"/>
      <c r="BI700" s="109"/>
      <c r="BJ700" s="109"/>
      <c r="BK700" s="109"/>
      <c r="BL700" s="109"/>
      <c r="BM700" s="109"/>
      <c r="BN700" s="109"/>
      <c r="BO700" s="109"/>
      <c r="BP700" s="109"/>
      <c r="BQ700" s="109"/>
      <c r="BR700" s="109"/>
    </row>
    <row r="701" spans="1:70" ht="15.75"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c r="AO701" s="109"/>
      <c r="AP701" s="109"/>
      <c r="AQ701" s="109"/>
      <c r="AR701" s="109"/>
      <c r="AS701" s="109"/>
      <c r="AT701" s="109"/>
      <c r="AU701" s="109"/>
      <c r="AV701" s="109"/>
      <c r="AW701" s="109"/>
      <c r="AX701" s="109"/>
      <c r="AY701" s="109"/>
      <c r="AZ701" s="109"/>
      <c r="BA701" s="109"/>
      <c r="BB701" s="109"/>
      <c r="BC701" s="109"/>
      <c r="BD701" s="109"/>
      <c r="BE701" s="109"/>
      <c r="BF701" s="109"/>
      <c r="BG701" s="109"/>
      <c r="BH701" s="109"/>
      <c r="BI701" s="109"/>
      <c r="BJ701" s="109"/>
      <c r="BK701" s="109"/>
      <c r="BL701" s="109"/>
      <c r="BM701" s="109"/>
      <c r="BN701" s="109"/>
      <c r="BO701" s="109"/>
      <c r="BP701" s="109"/>
      <c r="BQ701" s="109"/>
      <c r="BR701" s="109"/>
    </row>
    <row r="702" spans="1:70" ht="15.75"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c r="AO702" s="109"/>
      <c r="AP702" s="109"/>
      <c r="AQ702" s="109"/>
      <c r="AR702" s="109"/>
      <c r="AS702" s="109"/>
      <c r="AT702" s="109"/>
      <c r="AU702" s="109"/>
      <c r="AV702" s="109"/>
      <c r="AW702" s="109"/>
      <c r="AX702" s="109"/>
      <c r="AY702" s="109"/>
      <c r="AZ702" s="109"/>
      <c r="BA702" s="109"/>
      <c r="BB702" s="109"/>
      <c r="BC702" s="109"/>
      <c r="BD702" s="109"/>
      <c r="BE702" s="109"/>
      <c r="BF702" s="109"/>
      <c r="BG702" s="109"/>
      <c r="BH702" s="109"/>
      <c r="BI702" s="109"/>
      <c r="BJ702" s="109"/>
      <c r="BK702" s="109"/>
      <c r="BL702" s="109"/>
      <c r="BM702" s="109"/>
      <c r="BN702" s="109"/>
      <c r="BO702" s="109"/>
      <c r="BP702" s="109"/>
      <c r="BQ702" s="109"/>
      <c r="BR702" s="109"/>
    </row>
    <row r="703" spans="1:70" ht="15.75"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c r="AO703" s="109"/>
      <c r="AP703" s="109"/>
      <c r="AQ703" s="109"/>
      <c r="AR703" s="109"/>
      <c r="AS703" s="109"/>
      <c r="AT703" s="109"/>
      <c r="AU703" s="109"/>
      <c r="AV703" s="109"/>
      <c r="AW703" s="109"/>
      <c r="AX703" s="109"/>
      <c r="AY703" s="109"/>
      <c r="AZ703" s="109"/>
      <c r="BA703" s="109"/>
      <c r="BB703" s="109"/>
      <c r="BC703" s="109"/>
      <c r="BD703" s="109"/>
      <c r="BE703" s="109"/>
      <c r="BF703" s="109"/>
      <c r="BG703" s="109"/>
      <c r="BH703" s="109"/>
      <c r="BI703" s="109"/>
      <c r="BJ703" s="109"/>
      <c r="BK703" s="109"/>
      <c r="BL703" s="109"/>
      <c r="BM703" s="109"/>
      <c r="BN703" s="109"/>
      <c r="BO703" s="109"/>
      <c r="BP703" s="109"/>
      <c r="BQ703" s="109"/>
      <c r="BR703" s="109"/>
    </row>
    <row r="704" spans="1:70" ht="15.75"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c r="AO704" s="109"/>
      <c r="AP704" s="109"/>
      <c r="AQ704" s="109"/>
      <c r="AR704" s="109"/>
      <c r="AS704" s="109"/>
      <c r="AT704" s="109"/>
      <c r="AU704" s="109"/>
      <c r="AV704" s="109"/>
      <c r="AW704" s="109"/>
      <c r="AX704" s="109"/>
      <c r="AY704" s="109"/>
      <c r="AZ704" s="109"/>
      <c r="BA704" s="109"/>
      <c r="BB704" s="109"/>
      <c r="BC704" s="109"/>
      <c r="BD704" s="109"/>
      <c r="BE704" s="109"/>
      <c r="BF704" s="109"/>
      <c r="BG704" s="109"/>
      <c r="BH704" s="109"/>
      <c r="BI704" s="109"/>
      <c r="BJ704" s="109"/>
      <c r="BK704" s="109"/>
      <c r="BL704" s="109"/>
      <c r="BM704" s="109"/>
      <c r="BN704" s="109"/>
      <c r="BO704" s="109"/>
      <c r="BP704" s="109"/>
      <c r="BQ704" s="109"/>
      <c r="BR704" s="109"/>
    </row>
    <row r="705" spans="1:70" ht="15.75"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c r="AO705" s="109"/>
      <c r="AP705" s="109"/>
      <c r="AQ705" s="109"/>
      <c r="AR705" s="109"/>
      <c r="AS705" s="109"/>
      <c r="AT705" s="109"/>
      <c r="AU705" s="109"/>
      <c r="AV705" s="109"/>
      <c r="AW705" s="109"/>
      <c r="AX705" s="109"/>
      <c r="AY705" s="109"/>
      <c r="AZ705" s="109"/>
      <c r="BA705" s="109"/>
      <c r="BB705" s="109"/>
      <c r="BC705" s="109"/>
      <c r="BD705" s="109"/>
      <c r="BE705" s="109"/>
      <c r="BF705" s="109"/>
      <c r="BG705" s="109"/>
      <c r="BH705" s="109"/>
      <c r="BI705" s="109"/>
      <c r="BJ705" s="109"/>
      <c r="BK705" s="109"/>
      <c r="BL705" s="109"/>
      <c r="BM705" s="109"/>
      <c r="BN705" s="109"/>
      <c r="BO705" s="109"/>
      <c r="BP705" s="109"/>
      <c r="BQ705" s="109"/>
      <c r="BR705" s="109"/>
    </row>
    <row r="706" spans="1:70" ht="15.75"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c r="AO706" s="109"/>
      <c r="AP706" s="109"/>
      <c r="AQ706" s="109"/>
      <c r="AR706" s="109"/>
      <c r="AS706" s="109"/>
      <c r="AT706" s="109"/>
      <c r="AU706" s="109"/>
      <c r="AV706" s="109"/>
      <c r="AW706" s="109"/>
      <c r="AX706" s="109"/>
      <c r="AY706" s="109"/>
      <c r="AZ706" s="109"/>
      <c r="BA706" s="109"/>
      <c r="BB706" s="109"/>
      <c r="BC706" s="109"/>
      <c r="BD706" s="109"/>
      <c r="BE706" s="109"/>
      <c r="BF706" s="109"/>
      <c r="BG706" s="109"/>
      <c r="BH706" s="109"/>
      <c r="BI706" s="109"/>
      <c r="BJ706" s="109"/>
      <c r="BK706" s="109"/>
      <c r="BL706" s="109"/>
      <c r="BM706" s="109"/>
      <c r="BN706" s="109"/>
      <c r="BO706" s="109"/>
      <c r="BP706" s="109"/>
      <c r="BQ706" s="109"/>
      <c r="BR706" s="109"/>
    </row>
    <row r="707" spans="1:70" ht="15.75"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c r="AO707" s="109"/>
      <c r="AP707" s="109"/>
      <c r="AQ707" s="109"/>
      <c r="AR707" s="109"/>
      <c r="AS707" s="109"/>
      <c r="AT707" s="109"/>
      <c r="AU707" s="109"/>
      <c r="AV707" s="109"/>
      <c r="AW707" s="109"/>
      <c r="AX707" s="109"/>
      <c r="AY707" s="109"/>
      <c r="AZ707" s="109"/>
      <c r="BA707" s="109"/>
      <c r="BB707" s="109"/>
      <c r="BC707" s="109"/>
      <c r="BD707" s="109"/>
      <c r="BE707" s="109"/>
      <c r="BF707" s="109"/>
      <c r="BG707" s="109"/>
      <c r="BH707" s="109"/>
      <c r="BI707" s="109"/>
      <c r="BJ707" s="109"/>
      <c r="BK707" s="109"/>
      <c r="BL707" s="109"/>
      <c r="BM707" s="109"/>
      <c r="BN707" s="109"/>
      <c r="BO707" s="109"/>
      <c r="BP707" s="109"/>
      <c r="BQ707" s="109"/>
      <c r="BR707" s="109"/>
    </row>
    <row r="708" spans="1:70" ht="15.75"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c r="BH708" s="109"/>
      <c r="BI708" s="109"/>
      <c r="BJ708" s="109"/>
      <c r="BK708" s="109"/>
      <c r="BL708" s="109"/>
      <c r="BM708" s="109"/>
      <c r="BN708" s="109"/>
      <c r="BO708" s="109"/>
      <c r="BP708" s="109"/>
      <c r="BQ708" s="109"/>
      <c r="BR708" s="109"/>
    </row>
    <row r="709" spans="1:70" ht="15.75"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c r="AO709" s="109"/>
      <c r="AP709" s="109"/>
      <c r="AQ709" s="109"/>
      <c r="AR709" s="109"/>
      <c r="AS709" s="109"/>
      <c r="AT709" s="109"/>
      <c r="AU709" s="109"/>
      <c r="AV709" s="109"/>
      <c r="AW709" s="109"/>
      <c r="AX709" s="109"/>
      <c r="AY709" s="109"/>
      <c r="AZ709" s="109"/>
      <c r="BA709" s="109"/>
      <c r="BB709" s="109"/>
      <c r="BC709" s="109"/>
      <c r="BD709" s="109"/>
      <c r="BE709" s="109"/>
      <c r="BF709" s="109"/>
      <c r="BG709" s="109"/>
      <c r="BH709" s="109"/>
      <c r="BI709" s="109"/>
      <c r="BJ709" s="109"/>
      <c r="BK709" s="109"/>
      <c r="BL709" s="109"/>
      <c r="BM709" s="109"/>
      <c r="BN709" s="109"/>
      <c r="BO709" s="109"/>
      <c r="BP709" s="109"/>
      <c r="BQ709" s="109"/>
      <c r="BR709" s="109"/>
    </row>
    <row r="710" spans="1:70" ht="15.75"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c r="AO710" s="109"/>
      <c r="AP710" s="109"/>
      <c r="AQ710" s="109"/>
      <c r="AR710" s="109"/>
      <c r="AS710" s="109"/>
      <c r="AT710" s="109"/>
      <c r="AU710" s="109"/>
      <c r="AV710" s="109"/>
      <c r="AW710" s="109"/>
      <c r="AX710" s="109"/>
      <c r="AY710" s="109"/>
      <c r="AZ710" s="109"/>
      <c r="BA710" s="109"/>
      <c r="BB710" s="109"/>
      <c r="BC710" s="109"/>
      <c r="BD710" s="109"/>
      <c r="BE710" s="109"/>
      <c r="BF710" s="109"/>
      <c r="BG710" s="109"/>
      <c r="BH710" s="109"/>
      <c r="BI710" s="109"/>
      <c r="BJ710" s="109"/>
      <c r="BK710" s="109"/>
      <c r="BL710" s="109"/>
      <c r="BM710" s="109"/>
      <c r="BN710" s="109"/>
      <c r="BO710" s="109"/>
      <c r="BP710" s="109"/>
      <c r="BQ710" s="109"/>
      <c r="BR710" s="109"/>
    </row>
    <row r="711" spans="1:70" ht="15.75"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c r="AO711" s="109"/>
      <c r="AP711" s="109"/>
      <c r="AQ711" s="109"/>
      <c r="AR711" s="109"/>
      <c r="AS711" s="109"/>
      <c r="AT711" s="109"/>
      <c r="AU711" s="109"/>
      <c r="AV711" s="109"/>
      <c r="AW711" s="109"/>
      <c r="AX711" s="109"/>
      <c r="AY711" s="109"/>
      <c r="AZ711" s="109"/>
      <c r="BA711" s="109"/>
      <c r="BB711" s="109"/>
      <c r="BC711" s="109"/>
      <c r="BD711" s="109"/>
      <c r="BE711" s="109"/>
      <c r="BF711" s="109"/>
      <c r="BG711" s="109"/>
      <c r="BH711" s="109"/>
      <c r="BI711" s="109"/>
      <c r="BJ711" s="109"/>
      <c r="BK711" s="109"/>
      <c r="BL711" s="109"/>
      <c r="BM711" s="109"/>
      <c r="BN711" s="109"/>
      <c r="BO711" s="109"/>
      <c r="BP711" s="109"/>
      <c r="BQ711" s="109"/>
      <c r="BR711" s="109"/>
    </row>
    <row r="712" spans="1:70" ht="15.75"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c r="AO712" s="109"/>
      <c r="AP712" s="109"/>
      <c r="AQ712" s="109"/>
      <c r="AR712" s="109"/>
      <c r="AS712" s="109"/>
      <c r="AT712" s="109"/>
      <c r="AU712" s="109"/>
      <c r="AV712" s="109"/>
      <c r="AW712" s="109"/>
      <c r="AX712" s="109"/>
      <c r="AY712" s="109"/>
      <c r="AZ712" s="109"/>
      <c r="BA712" s="109"/>
      <c r="BB712" s="109"/>
      <c r="BC712" s="109"/>
      <c r="BD712" s="109"/>
      <c r="BE712" s="109"/>
      <c r="BF712" s="109"/>
      <c r="BG712" s="109"/>
      <c r="BH712" s="109"/>
      <c r="BI712" s="109"/>
      <c r="BJ712" s="109"/>
      <c r="BK712" s="109"/>
      <c r="BL712" s="109"/>
      <c r="BM712" s="109"/>
      <c r="BN712" s="109"/>
      <c r="BO712" s="109"/>
      <c r="BP712" s="109"/>
      <c r="BQ712" s="109"/>
      <c r="BR712" s="109"/>
    </row>
    <row r="713" spans="1:70" ht="15.75"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c r="AO713" s="109"/>
      <c r="AP713" s="109"/>
      <c r="AQ713" s="109"/>
      <c r="AR713" s="109"/>
      <c r="AS713" s="109"/>
      <c r="AT713" s="109"/>
      <c r="AU713" s="109"/>
      <c r="AV713" s="109"/>
      <c r="AW713" s="109"/>
      <c r="AX713" s="109"/>
      <c r="AY713" s="109"/>
      <c r="AZ713" s="109"/>
      <c r="BA713" s="109"/>
      <c r="BB713" s="109"/>
      <c r="BC713" s="109"/>
      <c r="BD713" s="109"/>
      <c r="BE713" s="109"/>
      <c r="BF713" s="109"/>
      <c r="BG713" s="109"/>
      <c r="BH713" s="109"/>
      <c r="BI713" s="109"/>
      <c r="BJ713" s="109"/>
      <c r="BK713" s="109"/>
      <c r="BL713" s="109"/>
      <c r="BM713" s="109"/>
      <c r="BN713" s="109"/>
      <c r="BO713" s="109"/>
      <c r="BP713" s="109"/>
      <c r="BQ713" s="109"/>
      <c r="BR713" s="109"/>
    </row>
    <row r="714" spans="1:70" ht="15.75"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c r="AO714" s="109"/>
      <c r="AP714" s="109"/>
      <c r="AQ714" s="109"/>
      <c r="AR714" s="109"/>
      <c r="AS714" s="109"/>
      <c r="AT714" s="109"/>
      <c r="AU714" s="109"/>
      <c r="AV714" s="109"/>
      <c r="AW714" s="109"/>
      <c r="AX714" s="109"/>
      <c r="AY714" s="109"/>
      <c r="AZ714" s="109"/>
      <c r="BA714" s="109"/>
      <c r="BB714" s="109"/>
      <c r="BC714" s="109"/>
      <c r="BD714" s="109"/>
      <c r="BE714" s="109"/>
      <c r="BF714" s="109"/>
      <c r="BG714" s="109"/>
      <c r="BH714" s="109"/>
      <c r="BI714" s="109"/>
      <c r="BJ714" s="109"/>
      <c r="BK714" s="109"/>
      <c r="BL714" s="109"/>
      <c r="BM714" s="109"/>
      <c r="BN714" s="109"/>
      <c r="BO714" s="109"/>
      <c r="BP714" s="109"/>
      <c r="BQ714" s="109"/>
      <c r="BR714" s="109"/>
    </row>
    <row r="715" spans="1:70" ht="15.75"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c r="AO715" s="109"/>
      <c r="AP715" s="109"/>
      <c r="AQ715" s="109"/>
      <c r="AR715" s="109"/>
      <c r="AS715" s="109"/>
      <c r="AT715" s="109"/>
      <c r="AU715" s="109"/>
      <c r="AV715" s="109"/>
      <c r="AW715" s="109"/>
      <c r="AX715" s="109"/>
      <c r="AY715" s="109"/>
      <c r="AZ715" s="109"/>
      <c r="BA715" s="109"/>
      <c r="BB715" s="109"/>
      <c r="BC715" s="109"/>
      <c r="BD715" s="109"/>
      <c r="BE715" s="109"/>
      <c r="BF715" s="109"/>
      <c r="BG715" s="109"/>
      <c r="BH715" s="109"/>
      <c r="BI715" s="109"/>
      <c r="BJ715" s="109"/>
      <c r="BK715" s="109"/>
      <c r="BL715" s="109"/>
      <c r="BM715" s="109"/>
      <c r="BN715" s="109"/>
      <c r="BO715" s="109"/>
      <c r="BP715" s="109"/>
      <c r="BQ715" s="109"/>
      <c r="BR715" s="109"/>
    </row>
    <row r="716" spans="1:70" ht="15.75"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c r="AW716" s="109"/>
      <c r="AX716" s="109"/>
      <c r="AY716" s="109"/>
      <c r="AZ716" s="109"/>
      <c r="BA716" s="109"/>
      <c r="BB716" s="109"/>
      <c r="BC716" s="109"/>
      <c r="BD716" s="109"/>
      <c r="BE716" s="109"/>
      <c r="BF716" s="109"/>
      <c r="BG716" s="109"/>
      <c r="BH716" s="109"/>
      <c r="BI716" s="109"/>
      <c r="BJ716" s="109"/>
      <c r="BK716" s="109"/>
      <c r="BL716" s="109"/>
      <c r="BM716" s="109"/>
      <c r="BN716" s="109"/>
      <c r="BO716" s="109"/>
      <c r="BP716" s="109"/>
      <c r="BQ716" s="109"/>
      <c r="BR716" s="109"/>
    </row>
    <row r="717" spans="1:70" ht="15.75"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c r="AW717" s="109"/>
      <c r="AX717" s="109"/>
      <c r="AY717" s="109"/>
      <c r="AZ717" s="109"/>
      <c r="BA717" s="109"/>
      <c r="BB717" s="109"/>
      <c r="BC717" s="109"/>
      <c r="BD717" s="109"/>
      <c r="BE717" s="109"/>
      <c r="BF717" s="109"/>
      <c r="BG717" s="109"/>
      <c r="BH717" s="109"/>
      <c r="BI717" s="109"/>
      <c r="BJ717" s="109"/>
      <c r="BK717" s="109"/>
      <c r="BL717" s="109"/>
      <c r="BM717" s="109"/>
      <c r="BN717" s="109"/>
      <c r="BO717" s="109"/>
      <c r="BP717" s="109"/>
      <c r="BQ717" s="109"/>
      <c r="BR717" s="109"/>
    </row>
    <row r="718" spans="1:70" ht="15.75"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c r="AO718" s="109"/>
      <c r="AP718" s="109"/>
      <c r="AQ718" s="109"/>
      <c r="AR718" s="109"/>
      <c r="AS718" s="109"/>
      <c r="AT718" s="109"/>
      <c r="AU718" s="109"/>
      <c r="AV718" s="109"/>
      <c r="AW718" s="109"/>
      <c r="AX718" s="109"/>
      <c r="AY718" s="109"/>
      <c r="AZ718" s="109"/>
      <c r="BA718" s="109"/>
      <c r="BB718" s="109"/>
      <c r="BC718" s="109"/>
      <c r="BD718" s="109"/>
      <c r="BE718" s="109"/>
      <c r="BF718" s="109"/>
      <c r="BG718" s="109"/>
      <c r="BH718" s="109"/>
      <c r="BI718" s="109"/>
      <c r="BJ718" s="109"/>
      <c r="BK718" s="109"/>
      <c r="BL718" s="109"/>
      <c r="BM718" s="109"/>
      <c r="BN718" s="109"/>
      <c r="BO718" s="109"/>
      <c r="BP718" s="109"/>
      <c r="BQ718" s="109"/>
      <c r="BR718" s="109"/>
    </row>
    <row r="719" spans="1:70" ht="15.75"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U719" s="109"/>
      <c r="AV719" s="109"/>
      <c r="AW719" s="109"/>
      <c r="AX719" s="109"/>
      <c r="AY719" s="109"/>
      <c r="AZ719" s="109"/>
      <c r="BA719" s="109"/>
      <c r="BB719" s="109"/>
      <c r="BC719" s="109"/>
      <c r="BD719" s="109"/>
      <c r="BE719" s="109"/>
      <c r="BF719" s="109"/>
      <c r="BG719" s="109"/>
      <c r="BH719" s="109"/>
      <c r="BI719" s="109"/>
      <c r="BJ719" s="109"/>
      <c r="BK719" s="109"/>
      <c r="BL719" s="109"/>
      <c r="BM719" s="109"/>
      <c r="BN719" s="109"/>
      <c r="BO719" s="109"/>
      <c r="BP719" s="109"/>
      <c r="BQ719" s="109"/>
      <c r="BR719" s="109"/>
    </row>
    <row r="720" spans="1:70" ht="15.75"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c r="AO720" s="109"/>
      <c r="AP720" s="109"/>
      <c r="AQ720" s="109"/>
      <c r="AR720" s="109"/>
      <c r="AS720" s="109"/>
      <c r="AT720" s="109"/>
      <c r="AU720" s="109"/>
      <c r="AV720" s="109"/>
      <c r="AW720" s="109"/>
      <c r="AX720" s="109"/>
      <c r="AY720" s="109"/>
      <c r="AZ720" s="109"/>
      <c r="BA720" s="109"/>
      <c r="BB720" s="109"/>
      <c r="BC720" s="109"/>
      <c r="BD720" s="109"/>
      <c r="BE720" s="109"/>
      <c r="BF720" s="109"/>
      <c r="BG720" s="109"/>
      <c r="BH720" s="109"/>
      <c r="BI720" s="109"/>
      <c r="BJ720" s="109"/>
      <c r="BK720" s="109"/>
      <c r="BL720" s="109"/>
      <c r="BM720" s="109"/>
      <c r="BN720" s="109"/>
      <c r="BO720" s="109"/>
      <c r="BP720" s="109"/>
      <c r="BQ720" s="109"/>
      <c r="BR720" s="109"/>
    </row>
    <row r="721" spans="1:70" ht="15.75"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c r="AO721" s="109"/>
      <c r="AP721" s="109"/>
      <c r="AQ721" s="109"/>
      <c r="AR721" s="109"/>
      <c r="AS721" s="109"/>
      <c r="AT721" s="109"/>
      <c r="AU721" s="109"/>
      <c r="AV721" s="109"/>
      <c r="AW721" s="109"/>
      <c r="AX721" s="109"/>
      <c r="AY721" s="109"/>
      <c r="AZ721" s="109"/>
      <c r="BA721" s="109"/>
      <c r="BB721" s="109"/>
      <c r="BC721" s="109"/>
      <c r="BD721" s="109"/>
      <c r="BE721" s="109"/>
      <c r="BF721" s="109"/>
      <c r="BG721" s="109"/>
      <c r="BH721" s="109"/>
      <c r="BI721" s="109"/>
      <c r="BJ721" s="109"/>
      <c r="BK721" s="109"/>
      <c r="BL721" s="109"/>
      <c r="BM721" s="109"/>
      <c r="BN721" s="109"/>
      <c r="BO721" s="109"/>
      <c r="BP721" s="109"/>
      <c r="BQ721" s="109"/>
      <c r="BR721" s="109"/>
    </row>
    <row r="722" spans="1:70" ht="15.75"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c r="AO722" s="109"/>
      <c r="AP722" s="109"/>
      <c r="AQ722" s="109"/>
      <c r="AR722" s="109"/>
      <c r="AS722" s="109"/>
      <c r="AT722" s="109"/>
      <c r="AU722" s="109"/>
      <c r="AV722" s="109"/>
      <c r="AW722" s="109"/>
      <c r="AX722" s="109"/>
      <c r="AY722" s="109"/>
      <c r="AZ722" s="109"/>
      <c r="BA722" s="109"/>
      <c r="BB722" s="109"/>
      <c r="BC722" s="109"/>
      <c r="BD722" s="109"/>
      <c r="BE722" s="109"/>
      <c r="BF722" s="109"/>
      <c r="BG722" s="109"/>
      <c r="BH722" s="109"/>
      <c r="BI722" s="109"/>
      <c r="BJ722" s="109"/>
      <c r="BK722" s="109"/>
      <c r="BL722" s="109"/>
      <c r="BM722" s="109"/>
      <c r="BN722" s="109"/>
      <c r="BO722" s="109"/>
      <c r="BP722" s="109"/>
      <c r="BQ722" s="109"/>
      <c r="BR722" s="109"/>
    </row>
    <row r="723" spans="1:70" ht="15.75"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c r="AO723" s="109"/>
      <c r="AP723" s="109"/>
      <c r="AQ723" s="109"/>
      <c r="AR723" s="109"/>
      <c r="AS723" s="109"/>
      <c r="AT723" s="109"/>
      <c r="AU723" s="109"/>
      <c r="AV723" s="109"/>
      <c r="AW723" s="109"/>
      <c r="AX723" s="109"/>
      <c r="AY723" s="109"/>
      <c r="AZ723" s="109"/>
      <c r="BA723" s="109"/>
      <c r="BB723" s="109"/>
      <c r="BC723" s="109"/>
      <c r="BD723" s="109"/>
      <c r="BE723" s="109"/>
      <c r="BF723" s="109"/>
      <c r="BG723" s="109"/>
      <c r="BH723" s="109"/>
      <c r="BI723" s="109"/>
      <c r="BJ723" s="109"/>
      <c r="BK723" s="109"/>
      <c r="BL723" s="109"/>
      <c r="BM723" s="109"/>
      <c r="BN723" s="109"/>
      <c r="BO723" s="109"/>
      <c r="BP723" s="109"/>
      <c r="BQ723" s="109"/>
      <c r="BR723" s="109"/>
    </row>
    <row r="724" spans="1:70" ht="15.75"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c r="AO724" s="109"/>
      <c r="AP724" s="109"/>
      <c r="AQ724" s="109"/>
      <c r="AR724" s="109"/>
      <c r="AS724" s="109"/>
      <c r="AT724" s="109"/>
      <c r="AU724" s="109"/>
      <c r="AV724" s="109"/>
      <c r="AW724" s="109"/>
      <c r="AX724" s="109"/>
      <c r="AY724" s="109"/>
      <c r="AZ724" s="109"/>
      <c r="BA724" s="109"/>
      <c r="BB724" s="109"/>
      <c r="BC724" s="109"/>
      <c r="BD724" s="109"/>
      <c r="BE724" s="109"/>
      <c r="BF724" s="109"/>
      <c r="BG724" s="109"/>
      <c r="BH724" s="109"/>
      <c r="BI724" s="109"/>
      <c r="BJ724" s="109"/>
      <c r="BK724" s="109"/>
      <c r="BL724" s="109"/>
      <c r="BM724" s="109"/>
      <c r="BN724" s="109"/>
      <c r="BO724" s="109"/>
      <c r="BP724" s="109"/>
      <c r="BQ724" s="109"/>
      <c r="BR724" s="109"/>
    </row>
    <row r="725" spans="1:70" ht="15.75"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c r="AO725" s="109"/>
      <c r="AP725" s="109"/>
      <c r="AQ725" s="109"/>
      <c r="AR725" s="109"/>
      <c r="AS725" s="109"/>
      <c r="AT725" s="109"/>
      <c r="AU725" s="109"/>
      <c r="AV725" s="109"/>
      <c r="AW725" s="109"/>
      <c r="AX725" s="109"/>
      <c r="AY725" s="109"/>
      <c r="AZ725" s="109"/>
      <c r="BA725" s="109"/>
      <c r="BB725" s="109"/>
      <c r="BC725" s="109"/>
      <c r="BD725" s="109"/>
      <c r="BE725" s="109"/>
      <c r="BF725" s="109"/>
      <c r="BG725" s="109"/>
      <c r="BH725" s="109"/>
      <c r="BI725" s="109"/>
      <c r="BJ725" s="109"/>
      <c r="BK725" s="109"/>
      <c r="BL725" s="109"/>
      <c r="BM725" s="109"/>
      <c r="BN725" s="109"/>
      <c r="BO725" s="109"/>
      <c r="BP725" s="109"/>
      <c r="BQ725" s="109"/>
      <c r="BR725" s="109"/>
    </row>
    <row r="726" spans="1:70" ht="15.75"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c r="AO726" s="109"/>
      <c r="AP726" s="109"/>
      <c r="AQ726" s="109"/>
      <c r="AR726" s="109"/>
      <c r="AS726" s="109"/>
      <c r="AT726" s="109"/>
      <c r="AU726" s="109"/>
      <c r="AV726" s="109"/>
      <c r="AW726" s="109"/>
      <c r="AX726" s="109"/>
      <c r="AY726" s="109"/>
      <c r="AZ726" s="109"/>
      <c r="BA726" s="109"/>
      <c r="BB726" s="109"/>
      <c r="BC726" s="109"/>
      <c r="BD726" s="109"/>
      <c r="BE726" s="109"/>
      <c r="BF726" s="109"/>
      <c r="BG726" s="109"/>
      <c r="BH726" s="109"/>
      <c r="BI726" s="109"/>
      <c r="BJ726" s="109"/>
      <c r="BK726" s="109"/>
      <c r="BL726" s="109"/>
      <c r="BM726" s="109"/>
      <c r="BN726" s="109"/>
      <c r="BO726" s="109"/>
      <c r="BP726" s="109"/>
      <c r="BQ726" s="109"/>
      <c r="BR726" s="109"/>
    </row>
    <row r="727" spans="1:70" ht="15.75"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c r="AW727" s="109"/>
      <c r="AX727" s="109"/>
      <c r="AY727" s="109"/>
      <c r="AZ727" s="109"/>
      <c r="BA727" s="109"/>
      <c r="BB727" s="109"/>
      <c r="BC727" s="109"/>
      <c r="BD727" s="109"/>
      <c r="BE727" s="109"/>
      <c r="BF727" s="109"/>
      <c r="BG727" s="109"/>
      <c r="BH727" s="109"/>
      <c r="BI727" s="109"/>
      <c r="BJ727" s="109"/>
      <c r="BK727" s="109"/>
      <c r="BL727" s="109"/>
      <c r="BM727" s="109"/>
      <c r="BN727" s="109"/>
      <c r="BO727" s="109"/>
      <c r="BP727" s="109"/>
      <c r="BQ727" s="109"/>
      <c r="BR727" s="109"/>
    </row>
    <row r="728" spans="1:70" ht="15.75"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c r="AO728" s="109"/>
      <c r="AP728" s="109"/>
      <c r="AQ728" s="109"/>
      <c r="AR728" s="109"/>
      <c r="AS728" s="109"/>
      <c r="AT728" s="109"/>
      <c r="AU728" s="109"/>
      <c r="AV728" s="109"/>
      <c r="AW728" s="109"/>
      <c r="AX728" s="109"/>
      <c r="AY728" s="109"/>
      <c r="AZ728" s="109"/>
      <c r="BA728" s="109"/>
      <c r="BB728" s="109"/>
      <c r="BC728" s="109"/>
      <c r="BD728" s="109"/>
      <c r="BE728" s="109"/>
      <c r="BF728" s="109"/>
      <c r="BG728" s="109"/>
      <c r="BH728" s="109"/>
      <c r="BI728" s="109"/>
      <c r="BJ728" s="109"/>
      <c r="BK728" s="109"/>
      <c r="BL728" s="109"/>
      <c r="BM728" s="109"/>
      <c r="BN728" s="109"/>
      <c r="BO728" s="109"/>
      <c r="BP728" s="109"/>
      <c r="BQ728" s="109"/>
      <c r="BR728" s="109"/>
    </row>
    <row r="729" spans="1:70" ht="15.75"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c r="BH729" s="109"/>
      <c r="BI729" s="109"/>
      <c r="BJ729" s="109"/>
      <c r="BK729" s="109"/>
      <c r="BL729" s="109"/>
      <c r="BM729" s="109"/>
      <c r="BN729" s="109"/>
      <c r="BO729" s="109"/>
      <c r="BP729" s="109"/>
      <c r="BQ729" s="109"/>
      <c r="BR729" s="109"/>
    </row>
    <row r="730" spans="1:70" ht="15.75"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c r="AO730" s="109"/>
      <c r="AP730" s="109"/>
      <c r="AQ730" s="109"/>
      <c r="AR730" s="109"/>
      <c r="AS730" s="109"/>
      <c r="AT730" s="109"/>
      <c r="AU730" s="109"/>
      <c r="AV730" s="109"/>
      <c r="AW730" s="109"/>
      <c r="AX730" s="109"/>
      <c r="AY730" s="109"/>
      <c r="AZ730" s="109"/>
      <c r="BA730" s="109"/>
      <c r="BB730" s="109"/>
      <c r="BC730" s="109"/>
      <c r="BD730" s="109"/>
      <c r="BE730" s="109"/>
      <c r="BF730" s="109"/>
      <c r="BG730" s="109"/>
      <c r="BH730" s="109"/>
      <c r="BI730" s="109"/>
      <c r="BJ730" s="109"/>
      <c r="BK730" s="109"/>
      <c r="BL730" s="109"/>
      <c r="BM730" s="109"/>
      <c r="BN730" s="109"/>
      <c r="BO730" s="109"/>
      <c r="BP730" s="109"/>
      <c r="BQ730" s="109"/>
      <c r="BR730" s="109"/>
    </row>
    <row r="731" spans="1:70" ht="15.75"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c r="AO731" s="109"/>
      <c r="AP731" s="109"/>
      <c r="AQ731" s="109"/>
      <c r="AR731" s="109"/>
      <c r="AS731" s="109"/>
      <c r="AT731" s="109"/>
      <c r="AU731" s="109"/>
      <c r="AV731" s="109"/>
      <c r="AW731" s="109"/>
      <c r="AX731" s="109"/>
      <c r="AY731" s="109"/>
      <c r="AZ731" s="109"/>
      <c r="BA731" s="109"/>
      <c r="BB731" s="109"/>
      <c r="BC731" s="109"/>
      <c r="BD731" s="109"/>
      <c r="BE731" s="109"/>
      <c r="BF731" s="109"/>
      <c r="BG731" s="109"/>
      <c r="BH731" s="109"/>
      <c r="BI731" s="109"/>
      <c r="BJ731" s="109"/>
      <c r="BK731" s="109"/>
      <c r="BL731" s="109"/>
      <c r="BM731" s="109"/>
      <c r="BN731" s="109"/>
      <c r="BO731" s="109"/>
      <c r="BP731" s="109"/>
      <c r="BQ731" s="109"/>
      <c r="BR731" s="109"/>
    </row>
    <row r="732" spans="1:70" ht="15.75"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c r="AO732" s="109"/>
      <c r="AP732" s="109"/>
      <c r="AQ732" s="109"/>
      <c r="AR732" s="109"/>
      <c r="AS732" s="109"/>
      <c r="AT732" s="109"/>
      <c r="AU732" s="109"/>
      <c r="AV732" s="109"/>
      <c r="AW732" s="109"/>
      <c r="AX732" s="109"/>
      <c r="AY732" s="109"/>
      <c r="AZ732" s="109"/>
      <c r="BA732" s="109"/>
      <c r="BB732" s="109"/>
      <c r="BC732" s="109"/>
      <c r="BD732" s="109"/>
      <c r="BE732" s="109"/>
      <c r="BF732" s="109"/>
      <c r="BG732" s="109"/>
      <c r="BH732" s="109"/>
      <c r="BI732" s="109"/>
      <c r="BJ732" s="109"/>
      <c r="BK732" s="109"/>
      <c r="BL732" s="109"/>
      <c r="BM732" s="109"/>
      <c r="BN732" s="109"/>
      <c r="BO732" s="109"/>
      <c r="BP732" s="109"/>
      <c r="BQ732" s="109"/>
      <c r="BR732" s="109"/>
    </row>
    <row r="733" spans="1:70" ht="15.75"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c r="AO733" s="109"/>
      <c r="AP733" s="109"/>
      <c r="AQ733" s="109"/>
      <c r="AR733" s="109"/>
      <c r="AS733" s="109"/>
      <c r="AT733" s="109"/>
      <c r="AU733" s="109"/>
      <c r="AV733" s="109"/>
      <c r="AW733" s="109"/>
      <c r="AX733" s="109"/>
      <c r="AY733" s="109"/>
      <c r="AZ733" s="109"/>
      <c r="BA733" s="109"/>
      <c r="BB733" s="109"/>
      <c r="BC733" s="109"/>
      <c r="BD733" s="109"/>
      <c r="BE733" s="109"/>
      <c r="BF733" s="109"/>
      <c r="BG733" s="109"/>
      <c r="BH733" s="109"/>
      <c r="BI733" s="109"/>
      <c r="BJ733" s="109"/>
      <c r="BK733" s="109"/>
      <c r="BL733" s="109"/>
      <c r="BM733" s="109"/>
      <c r="BN733" s="109"/>
      <c r="BO733" s="109"/>
      <c r="BP733" s="109"/>
      <c r="BQ733" s="109"/>
      <c r="BR733" s="109"/>
    </row>
    <row r="734" spans="1:70" ht="15.75"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c r="AO734" s="109"/>
      <c r="AP734" s="109"/>
      <c r="AQ734" s="109"/>
      <c r="AR734" s="109"/>
      <c r="AS734" s="109"/>
      <c r="AT734" s="109"/>
      <c r="AU734" s="109"/>
      <c r="AV734" s="109"/>
      <c r="AW734" s="109"/>
      <c r="AX734" s="109"/>
      <c r="AY734" s="109"/>
      <c r="AZ734" s="109"/>
      <c r="BA734" s="109"/>
      <c r="BB734" s="109"/>
      <c r="BC734" s="109"/>
      <c r="BD734" s="109"/>
      <c r="BE734" s="109"/>
      <c r="BF734" s="109"/>
      <c r="BG734" s="109"/>
      <c r="BH734" s="109"/>
      <c r="BI734" s="109"/>
      <c r="BJ734" s="109"/>
      <c r="BK734" s="109"/>
      <c r="BL734" s="109"/>
      <c r="BM734" s="109"/>
      <c r="BN734" s="109"/>
      <c r="BO734" s="109"/>
      <c r="BP734" s="109"/>
      <c r="BQ734" s="109"/>
      <c r="BR734" s="109"/>
    </row>
    <row r="735" spans="1:70" ht="15.75"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c r="AO735" s="109"/>
      <c r="AP735" s="109"/>
      <c r="AQ735" s="109"/>
      <c r="AR735" s="109"/>
      <c r="AS735" s="109"/>
      <c r="AT735" s="109"/>
      <c r="AU735" s="109"/>
      <c r="AV735" s="109"/>
      <c r="AW735" s="109"/>
      <c r="AX735" s="109"/>
      <c r="AY735" s="109"/>
      <c r="AZ735" s="109"/>
      <c r="BA735" s="109"/>
      <c r="BB735" s="109"/>
      <c r="BC735" s="109"/>
      <c r="BD735" s="109"/>
      <c r="BE735" s="109"/>
      <c r="BF735" s="109"/>
      <c r="BG735" s="109"/>
      <c r="BH735" s="109"/>
      <c r="BI735" s="109"/>
      <c r="BJ735" s="109"/>
      <c r="BK735" s="109"/>
      <c r="BL735" s="109"/>
      <c r="BM735" s="109"/>
      <c r="BN735" s="109"/>
      <c r="BO735" s="109"/>
      <c r="BP735" s="109"/>
      <c r="BQ735" s="109"/>
      <c r="BR735" s="109"/>
    </row>
    <row r="736" spans="1:70" ht="15.75"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c r="AO736" s="109"/>
      <c r="AP736" s="109"/>
      <c r="AQ736" s="109"/>
      <c r="AR736" s="109"/>
      <c r="AS736" s="109"/>
      <c r="AT736" s="109"/>
      <c r="AU736" s="109"/>
      <c r="AV736" s="109"/>
      <c r="AW736" s="109"/>
      <c r="AX736" s="109"/>
      <c r="AY736" s="109"/>
      <c r="AZ736" s="109"/>
      <c r="BA736" s="109"/>
      <c r="BB736" s="109"/>
      <c r="BC736" s="109"/>
      <c r="BD736" s="109"/>
      <c r="BE736" s="109"/>
      <c r="BF736" s="109"/>
      <c r="BG736" s="109"/>
      <c r="BH736" s="109"/>
      <c r="BI736" s="109"/>
      <c r="BJ736" s="109"/>
      <c r="BK736" s="109"/>
      <c r="BL736" s="109"/>
      <c r="BM736" s="109"/>
      <c r="BN736" s="109"/>
      <c r="BO736" s="109"/>
      <c r="BP736" s="109"/>
      <c r="BQ736" s="109"/>
      <c r="BR736" s="109"/>
    </row>
    <row r="737" spans="1:70" ht="15.75"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c r="AO737" s="109"/>
      <c r="AP737" s="109"/>
      <c r="AQ737" s="109"/>
      <c r="AR737" s="109"/>
      <c r="AS737" s="109"/>
      <c r="AT737" s="109"/>
      <c r="AU737" s="109"/>
      <c r="AV737" s="109"/>
      <c r="AW737" s="109"/>
      <c r="AX737" s="109"/>
      <c r="AY737" s="109"/>
      <c r="AZ737" s="109"/>
      <c r="BA737" s="109"/>
      <c r="BB737" s="109"/>
      <c r="BC737" s="109"/>
      <c r="BD737" s="109"/>
      <c r="BE737" s="109"/>
      <c r="BF737" s="109"/>
      <c r="BG737" s="109"/>
      <c r="BH737" s="109"/>
      <c r="BI737" s="109"/>
      <c r="BJ737" s="109"/>
      <c r="BK737" s="109"/>
      <c r="BL737" s="109"/>
      <c r="BM737" s="109"/>
      <c r="BN737" s="109"/>
      <c r="BO737" s="109"/>
      <c r="BP737" s="109"/>
      <c r="BQ737" s="109"/>
      <c r="BR737" s="109"/>
    </row>
    <row r="738" spans="1:70" ht="15.75"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c r="AO738" s="109"/>
      <c r="AP738" s="109"/>
      <c r="AQ738" s="109"/>
      <c r="AR738" s="109"/>
      <c r="AS738" s="109"/>
      <c r="AT738" s="109"/>
      <c r="AU738" s="109"/>
      <c r="AV738" s="109"/>
      <c r="AW738" s="109"/>
      <c r="AX738" s="109"/>
      <c r="AY738" s="109"/>
      <c r="AZ738" s="109"/>
      <c r="BA738" s="109"/>
      <c r="BB738" s="109"/>
      <c r="BC738" s="109"/>
      <c r="BD738" s="109"/>
      <c r="BE738" s="109"/>
      <c r="BF738" s="109"/>
      <c r="BG738" s="109"/>
      <c r="BH738" s="109"/>
      <c r="BI738" s="109"/>
      <c r="BJ738" s="109"/>
      <c r="BK738" s="109"/>
      <c r="BL738" s="109"/>
      <c r="BM738" s="109"/>
      <c r="BN738" s="109"/>
      <c r="BO738" s="109"/>
      <c r="BP738" s="109"/>
      <c r="BQ738" s="109"/>
      <c r="BR738" s="109"/>
    </row>
    <row r="739" spans="1:70" ht="15.75"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c r="AO739" s="109"/>
      <c r="AP739" s="109"/>
      <c r="AQ739" s="109"/>
      <c r="AR739" s="109"/>
      <c r="AS739" s="109"/>
      <c r="AT739" s="109"/>
      <c r="AU739" s="109"/>
      <c r="AV739" s="109"/>
      <c r="AW739" s="109"/>
      <c r="AX739" s="109"/>
      <c r="AY739" s="109"/>
      <c r="AZ739" s="109"/>
      <c r="BA739" s="109"/>
      <c r="BB739" s="109"/>
      <c r="BC739" s="109"/>
      <c r="BD739" s="109"/>
      <c r="BE739" s="109"/>
      <c r="BF739" s="109"/>
      <c r="BG739" s="109"/>
      <c r="BH739" s="109"/>
      <c r="BI739" s="109"/>
      <c r="BJ739" s="109"/>
      <c r="BK739" s="109"/>
      <c r="BL739" s="109"/>
      <c r="BM739" s="109"/>
      <c r="BN739" s="109"/>
      <c r="BO739" s="109"/>
      <c r="BP739" s="109"/>
      <c r="BQ739" s="109"/>
      <c r="BR739" s="109"/>
    </row>
    <row r="740" spans="1:70" ht="15.75"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c r="AO740" s="109"/>
      <c r="AP740" s="109"/>
      <c r="AQ740" s="109"/>
      <c r="AR740" s="109"/>
      <c r="AS740" s="109"/>
      <c r="AT740" s="109"/>
      <c r="AU740" s="109"/>
      <c r="AV740" s="109"/>
      <c r="AW740" s="109"/>
      <c r="AX740" s="109"/>
      <c r="AY740" s="109"/>
      <c r="AZ740" s="109"/>
      <c r="BA740" s="109"/>
      <c r="BB740" s="109"/>
      <c r="BC740" s="109"/>
      <c r="BD740" s="109"/>
      <c r="BE740" s="109"/>
      <c r="BF740" s="109"/>
      <c r="BG740" s="109"/>
      <c r="BH740" s="109"/>
      <c r="BI740" s="109"/>
      <c r="BJ740" s="109"/>
      <c r="BK740" s="109"/>
      <c r="BL740" s="109"/>
      <c r="BM740" s="109"/>
      <c r="BN740" s="109"/>
      <c r="BO740" s="109"/>
      <c r="BP740" s="109"/>
      <c r="BQ740" s="109"/>
      <c r="BR740" s="109"/>
    </row>
    <row r="741" spans="1:70" ht="15.75"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c r="AW741" s="109"/>
      <c r="AX741" s="109"/>
      <c r="AY741" s="109"/>
      <c r="AZ741" s="109"/>
      <c r="BA741" s="109"/>
      <c r="BB741" s="109"/>
      <c r="BC741" s="109"/>
      <c r="BD741" s="109"/>
      <c r="BE741" s="109"/>
      <c r="BF741" s="109"/>
      <c r="BG741" s="109"/>
      <c r="BH741" s="109"/>
      <c r="BI741" s="109"/>
      <c r="BJ741" s="109"/>
      <c r="BK741" s="109"/>
      <c r="BL741" s="109"/>
      <c r="BM741" s="109"/>
      <c r="BN741" s="109"/>
      <c r="BO741" s="109"/>
      <c r="BP741" s="109"/>
      <c r="BQ741" s="109"/>
      <c r="BR741" s="109"/>
    </row>
    <row r="742" spans="1:70" ht="15.75"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c r="AO742" s="109"/>
      <c r="AP742" s="109"/>
      <c r="AQ742" s="109"/>
      <c r="AR742" s="109"/>
      <c r="AS742" s="109"/>
      <c r="AT742" s="109"/>
      <c r="AU742" s="109"/>
      <c r="AV742" s="109"/>
      <c r="AW742" s="109"/>
      <c r="AX742" s="109"/>
      <c r="AY742" s="109"/>
      <c r="AZ742" s="109"/>
      <c r="BA742" s="109"/>
      <c r="BB742" s="109"/>
      <c r="BC742" s="109"/>
      <c r="BD742" s="109"/>
      <c r="BE742" s="109"/>
      <c r="BF742" s="109"/>
      <c r="BG742" s="109"/>
      <c r="BH742" s="109"/>
      <c r="BI742" s="109"/>
      <c r="BJ742" s="109"/>
      <c r="BK742" s="109"/>
      <c r="BL742" s="109"/>
      <c r="BM742" s="109"/>
      <c r="BN742" s="109"/>
      <c r="BO742" s="109"/>
      <c r="BP742" s="109"/>
      <c r="BQ742" s="109"/>
      <c r="BR742" s="109"/>
    </row>
    <row r="743" spans="1:70" ht="15.75"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c r="AO743" s="109"/>
      <c r="AP743" s="109"/>
      <c r="AQ743" s="109"/>
      <c r="AR743" s="109"/>
      <c r="AS743" s="109"/>
      <c r="AT743" s="109"/>
      <c r="AU743" s="109"/>
      <c r="AV743" s="109"/>
      <c r="AW743" s="109"/>
      <c r="AX743" s="109"/>
      <c r="AY743" s="109"/>
      <c r="AZ743" s="109"/>
      <c r="BA743" s="109"/>
      <c r="BB743" s="109"/>
      <c r="BC743" s="109"/>
      <c r="BD743" s="109"/>
      <c r="BE743" s="109"/>
      <c r="BF743" s="109"/>
      <c r="BG743" s="109"/>
      <c r="BH743" s="109"/>
      <c r="BI743" s="109"/>
      <c r="BJ743" s="109"/>
      <c r="BK743" s="109"/>
      <c r="BL743" s="109"/>
      <c r="BM743" s="109"/>
      <c r="BN743" s="109"/>
      <c r="BO743" s="109"/>
      <c r="BP743" s="109"/>
      <c r="BQ743" s="109"/>
      <c r="BR743" s="109"/>
    </row>
    <row r="744" spans="1:70" ht="15.75"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c r="AO744" s="109"/>
      <c r="AP744" s="109"/>
      <c r="AQ744" s="109"/>
      <c r="AR744" s="109"/>
      <c r="AS744" s="109"/>
      <c r="AT744" s="109"/>
      <c r="AU744" s="109"/>
      <c r="AV744" s="109"/>
      <c r="AW744" s="109"/>
      <c r="AX744" s="109"/>
      <c r="AY744" s="109"/>
      <c r="AZ744" s="109"/>
      <c r="BA744" s="109"/>
      <c r="BB744" s="109"/>
      <c r="BC744" s="109"/>
      <c r="BD744" s="109"/>
      <c r="BE744" s="109"/>
      <c r="BF744" s="109"/>
      <c r="BG744" s="109"/>
      <c r="BH744" s="109"/>
      <c r="BI744" s="109"/>
      <c r="BJ744" s="109"/>
      <c r="BK744" s="109"/>
      <c r="BL744" s="109"/>
      <c r="BM744" s="109"/>
      <c r="BN744" s="109"/>
      <c r="BO744" s="109"/>
      <c r="BP744" s="109"/>
      <c r="BQ744" s="109"/>
      <c r="BR744" s="109"/>
    </row>
    <row r="745" spans="1:70" ht="15.75"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c r="AO745" s="109"/>
      <c r="AP745" s="109"/>
      <c r="AQ745" s="109"/>
      <c r="AR745" s="109"/>
      <c r="AS745" s="109"/>
      <c r="AT745" s="109"/>
      <c r="AU745" s="109"/>
      <c r="AV745" s="109"/>
      <c r="AW745" s="109"/>
      <c r="AX745" s="109"/>
      <c r="AY745" s="109"/>
      <c r="AZ745" s="109"/>
      <c r="BA745" s="109"/>
      <c r="BB745" s="109"/>
      <c r="BC745" s="109"/>
      <c r="BD745" s="109"/>
      <c r="BE745" s="109"/>
      <c r="BF745" s="109"/>
      <c r="BG745" s="109"/>
      <c r="BH745" s="109"/>
      <c r="BI745" s="109"/>
      <c r="BJ745" s="109"/>
      <c r="BK745" s="109"/>
      <c r="BL745" s="109"/>
      <c r="BM745" s="109"/>
      <c r="BN745" s="109"/>
      <c r="BO745" s="109"/>
      <c r="BP745" s="109"/>
      <c r="BQ745" s="109"/>
      <c r="BR745" s="109"/>
    </row>
    <row r="746" spans="1:70" ht="15.75"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c r="AO746" s="109"/>
      <c r="AP746" s="109"/>
      <c r="AQ746" s="109"/>
      <c r="AR746" s="109"/>
      <c r="AS746" s="109"/>
      <c r="AT746" s="109"/>
      <c r="AU746" s="109"/>
      <c r="AV746" s="109"/>
      <c r="AW746" s="109"/>
      <c r="AX746" s="109"/>
      <c r="AY746" s="109"/>
      <c r="AZ746" s="109"/>
      <c r="BA746" s="109"/>
      <c r="BB746" s="109"/>
      <c r="BC746" s="109"/>
      <c r="BD746" s="109"/>
      <c r="BE746" s="109"/>
      <c r="BF746" s="109"/>
      <c r="BG746" s="109"/>
      <c r="BH746" s="109"/>
      <c r="BI746" s="109"/>
      <c r="BJ746" s="109"/>
      <c r="BK746" s="109"/>
      <c r="BL746" s="109"/>
      <c r="BM746" s="109"/>
      <c r="BN746" s="109"/>
      <c r="BO746" s="109"/>
      <c r="BP746" s="109"/>
      <c r="BQ746" s="109"/>
      <c r="BR746" s="109"/>
    </row>
    <row r="747" spans="1:70" ht="15.75"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c r="AO747" s="109"/>
      <c r="AP747" s="109"/>
      <c r="AQ747" s="109"/>
      <c r="AR747" s="109"/>
      <c r="AS747" s="109"/>
      <c r="AT747" s="109"/>
      <c r="AU747" s="109"/>
      <c r="AV747" s="109"/>
      <c r="AW747" s="109"/>
      <c r="AX747" s="109"/>
      <c r="AY747" s="109"/>
      <c r="AZ747" s="109"/>
      <c r="BA747" s="109"/>
      <c r="BB747" s="109"/>
      <c r="BC747" s="109"/>
      <c r="BD747" s="109"/>
      <c r="BE747" s="109"/>
      <c r="BF747" s="109"/>
      <c r="BG747" s="109"/>
      <c r="BH747" s="109"/>
      <c r="BI747" s="109"/>
      <c r="BJ747" s="109"/>
      <c r="BK747" s="109"/>
      <c r="BL747" s="109"/>
      <c r="BM747" s="109"/>
      <c r="BN747" s="109"/>
      <c r="BO747" s="109"/>
      <c r="BP747" s="109"/>
      <c r="BQ747" s="109"/>
      <c r="BR747" s="109"/>
    </row>
    <row r="748" spans="1:70" ht="15.75"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c r="AO748" s="109"/>
      <c r="AP748" s="109"/>
      <c r="AQ748" s="109"/>
      <c r="AR748" s="109"/>
      <c r="AS748" s="109"/>
      <c r="AT748" s="109"/>
      <c r="AU748" s="109"/>
      <c r="AV748" s="109"/>
      <c r="AW748" s="109"/>
      <c r="AX748" s="109"/>
      <c r="AY748" s="109"/>
      <c r="AZ748" s="109"/>
      <c r="BA748" s="109"/>
      <c r="BB748" s="109"/>
      <c r="BC748" s="109"/>
      <c r="BD748" s="109"/>
      <c r="BE748" s="109"/>
      <c r="BF748" s="109"/>
      <c r="BG748" s="109"/>
      <c r="BH748" s="109"/>
      <c r="BI748" s="109"/>
      <c r="BJ748" s="109"/>
      <c r="BK748" s="109"/>
      <c r="BL748" s="109"/>
      <c r="BM748" s="109"/>
      <c r="BN748" s="109"/>
      <c r="BO748" s="109"/>
      <c r="BP748" s="109"/>
      <c r="BQ748" s="109"/>
      <c r="BR748" s="109"/>
    </row>
    <row r="749" spans="1:70" ht="15.75"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c r="AO749" s="109"/>
      <c r="AP749" s="109"/>
      <c r="AQ749" s="109"/>
      <c r="AR749" s="109"/>
      <c r="AS749" s="109"/>
      <c r="AT749" s="109"/>
      <c r="AU749" s="109"/>
      <c r="AV749" s="109"/>
      <c r="AW749" s="109"/>
      <c r="AX749" s="109"/>
      <c r="AY749" s="109"/>
      <c r="AZ749" s="109"/>
      <c r="BA749" s="109"/>
      <c r="BB749" s="109"/>
      <c r="BC749" s="109"/>
      <c r="BD749" s="109"/>
      <c r="BE749" s="109"/>
      <c r="BF749" s="109"/>
      <c r="BG749" s="109"/>
      <c r="BH749" s="109"/>
      <c r="BI749" s="109"/>
      <c r="BJ749" s="109"/>
      <c r="BK749" s="109"/>
      <c r="BL749" s="109"/>
      <c r="BM749" s="109"/>
      <c r="BN749" s="109"/>
      <c r="BO749" s="109"/>
      <c r="BP749" s="109"/>
      <c r="BQ749" s="109"/>
      <c r="BR749" s="109"/>
    </row>
    <row r="750" spans="1:70" ht="15.75"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c r="AO750" s="109"/>
      <c r="AP750" s="109"/>
      <c r="AQ750" s="109"/>
      <c r="AR750" s="109"/>
      <c r="AS750" s="109"/>
      <c r="AT750" s="109"/>
      <c r="AU750" s="109"/>
      <c r="AV750" s="109"/>
      <c r="AW750" s="109"/>
      <c r="AX750" s="109"/>
      <c r="AY750" s="109"/>
      <c r="AZ750" s="109"/>
      <c r="BA750" s="109"/>
      <c r="BB750" s="109"/>
      <c r="BC750" s="109"/>
      <c r="BD750" s="109"/>
      <c r="BE750" s="109"/>
      <c r="BF750" s="109"/>
      <c r="BG750" s="109"/>
      <c r="BH750" s="109"/>
      <c r="BI750" s="109"/>
      <c r="BJ750" s="109"/>
      <c r="BK750" s="109"/>
      <c r="BL750" s="109"/>
      <c r="BM750" s="109"/>
      <c r="BN750" s="109"/>
      <c r="BO750" s="109"/>
      <c r="BP750" s="109"/>
      <c r="BQ750" s="109"/>
      <c r="BR750" s="109"/>
    </row>
    <row r="751" spans="1:70" ht="15.75"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09"/>
      <c r="AW751" s="109"/>
      <c r="AX751" s="109"/>
      <c r="AY751" s="109"/>
      <c r="AZ751" s="109"/>
      <c r="BA751" s="109"/>
      <c r="BB751" s="109"/>
      <c r="BC751" s="109"/>
      <c r="BD751" s="109"/>
      <c r="BE751" s="109"/>
      <c r="BF751" s="109"/>
      <c r="BG751" s="109"/>
      <c r="BH751" s="109"/>
      <c r="BI751" s="109"/>
      <c r="BJ751" s="109"/>
      <c r="BK751" s="109"/>
      <c r="BL751" s="109"/>
      <c r="BM751" s="109"/>
      <c r="BN751" s="109"/>
      <c r="BO751" s="109"/>
      <c r="BP751" s="109"/>
      <c r="BQ751" s="109"/>
      <c r="BR751" s="109"/>
    </row>
    <row r="752" spans="1:70" ht="15.75"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c r="AO752" s="109"/>
      <c r="AP752" s="109"/>
      <c r="AQ752" s="109"/>
      <c r="AR752" s="109"/>
      <c r="AS752" s="109"/>
      <c r="AT752" s="109"/>
      <c r="AU752" s="109"/>
      <c r="AV752" s="109"/>
      <c r="AW752" s="109"/>
      <c r="AX752" s="109"/>
      <c r="AY752" s="109"/>
      <c r="AZ752" s="109"/>
      <c r="BA752" s="109"/>
      <c r="BB752" s="109"/>
      <c r="BC752" s="109"/>
      <c r="BD752" s="109"/>
      <c r="BE752" s="109"/>
      <c r="BF752" s="109"/>
      <c r="BG752" s="109"/>
      <c r="BH752" s="109"/>
      <c r="BI752" s="109"/>
      <c r="BJ752" s="109"/>
      <c r="BK752" s="109"/>
      <c r="BL752" s="109"/>
      <c r="BM752" s="109"/>
      <c r="BN752" s="109"/>
      <c r="BO752" s="109"/>
      <c r="BP752" s="109"/>
      <c r="BQ752" s="109"/>
      <c r="BR752" s="109"/>
    </row>
    <row r="753" spans="1:70" ht="15.75"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c r="AO753" s="109"/>
      <c r="AP753" s="109"/>
      <c r="AQ753" s="109"/>
      <c r="AR753" s="109"/>
      <c r="AS753" s="109"/>
      <c r="AT753" s="109"/>
      <c r="AU753" s="109"/>
      <c r="AV753" s="109"/>
      <c r="AW753" s="109"/>
      <c r="AX753" s="109"/>
      <c r="AY753" s="109"/>
      <c r="AZ753" s="109"/>
      <c r="BA753" s="109"/>
      <c r="BB753" s="109"/>
      <c r="BC753" s="109"/>
      <c r="BD753" s="109"/>
      <c r="BE753" s="109"/>
      <c r="BF753" s="109"/>
      <c r="BG753" s="109"/>
      <c r="BH753" s="109"/>
      <c r="BI753" s="109"/>
      <c r="BJ753" s="109"/>
      <c r="BK753" s="109"/>
      <c r="BL753" s="109"/>
      <c r="BM753" s="109"/>
      <c r="BN753" s="109"/>
      <c r="BO753" s="109"/>
      <c r="BP753" s="109"/>
      <c r="BQ753" s="109"/>
      <c r="BR753" s="109"/>
    </row>
    <row r="754" spans="1:70" ht="15.75"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c r="AH754" s="109"/>
      <c r="AI754" s="109"/>
      <c r="AJ754" s="109"/>
      <c r="AK754" s="109"/>
      <c r="AL754" s="109"/>
      <c r="AM754" s="109"/>
      <c r="AN754" s="109"/>
      <c r="AO754" s="109"/>
      <c r="AP754" s="109"/>
      <c r="AQ754" s="109"/>
      <c r="AR754" s="109"/>
      <c r="AS754" s="109"/>
      <c r="AT754" s="109"/>
      <c r="AU754" s="109"/>
      <c r="AV754" s="109"/>
      <c r="AW754" s="109"/>
      <c r="AX754" s="109"/>
      <c r="AY754" s="109"/>
      <c r="AZ754" s="109"/>
      <c r="BA754" s="109"/>
      <c r="BB754" s="109"/>
      <c r="BC754" s="109"/>
      <c r="BD754" s="109"/>
      <c r="BE754" s="109"/>
      <c r="BF754" s="109"/>
      <c r="BG754" s="109"/>
      <c r="BH754" s="109"/>
      <c r="BI754" s="109"/>
      <c r="BJ754" s="109"/>
      <c r="BK754" s="109"/>
      <c r="BL754" s="109"/>
      <c r="BM754" s="109"/>
      <c r="BN754" s="109"/>
      <c r="BO754" s="109"/>
      <c r="BP754" s="109"/>
      <c r="BQ754" s="109"/>
      <c r="BR754" s="109"/>
    </row>
    <row r="755" spans="1:70" ht="15.75"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c r="AO755" s="109"/>
      <c r="AP755" s="109"/>
      <c r="AQ755" s="109"/>
      <c r="AR755" s="109"/>
      <c r="AS755" s="109"/>
      <c r="AT755" s="109"/>
      <c r="AU755" s="109"/>
      <c r="AV755" s="109"/>
      <c r="AW755" s="109"/>
      <c r="AX755" s="109"/>
      <c r="AY755" s="109"/>
      <c r="AZ755" s="109"/>
      <c r="BA755" s="109"/>
      <c r="BB755" s="109"/>
      <c r="BC755" s="109"/>
      <c r="BD755" s="109"/>
      <c r="BE755" s="109"/>
      <c r="BF755" s="109"/>
      <c r="BG755" s="109"/>
      <c r="BH755" s="109"/>
      <c r="BI755" s="109"/>
      <c r="BJ755" s="109"/>
      <c r="BK755" s="109"/>
      <c r="BL755" s="109"/>
      <c r="BM755" s="109"/>
      <c r="BN755" s="109"/>
      <c r="BO755" s="109"/>
      <c r="BP755" s="109"/>
      <c r="BQ755" s="109"/>
      <c r="BR755" s="109"/>
    </row>
    <row r="756" spans="1:70" ht="15.75"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c r="AO756" s="109"/>
      <c r="AP756" s="109"/>
      <c r="AQ756" s="109"/>
      <c r="AR756" s="109"/>
      <c r="AS756" s="109"/>
      <c r="AT756" s="109"/>
      <c r="AU756" s="109"/>
      <c r="AV756" s="109"/>
      <c r="AW756" s="109"/>
      <c r="AX756" s="109"/>
      <c r="AY756" s="109"/>
      <c r="AZ756" s="109"/>
      <c r="BA756" s="109"/>
      <c r="BB756" s="109"/>
      <c r="BC756" s="109"/>
      <c r="BD756" s="109"/>
      <c r="BE756" s="109"/>
      <c r="BF756" s="109"/>
      <c r="BG756" s="109"/>
      <c r="BH756" s="109"/>
      <c r="BI756" s="109"/>
      <c r="BJ756" s="109"/>
      <c r="BK756" s="109"/>
      <c r="BL756" s="109"/>
      <c r="BM756" s="109"/>
      <c r="BN756" s="109"/>
      <c r="BO756" s="109"/>
      <c r="BP756" s="109"/>
      <c r="BQ756" s="109"/>
      <c r="BR756" s="109"/>
    </row>
    <row r="757" spans="1:70" ht="15.75"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c r="AH757" s="109"/>
      <c r="AI757" s="109"/>
      <c r="AJ757" s="109"/>
      <c r="AK757" s="109"/>
      <c r="AL757" s="109"/>
      <c r="AM757" s="109"/>
      <c r="AN757" s="109"/>
      <c r="AO757" s="109"/>
      <c r="AP757" s="109"/>
      <c r="AQ757" s="109"/>
      <c r="AR757" s="109"/>
      <c r="AS757" s="109"/>
      <c r="AT757" s="109"/>
      <c r="AU757" s="109"/>
      <c r="AV757" s="109"/>
      <c r="AW757" s="109"/>
      <c r="AX757" s="109"/>
      <c r="AY757" s="109"/>
      <c r="AZ757" s="109"/>
      <c r="BA757" s="109"/>
      <c r="BB757" s="109"/>
      <c r="BC757" s="109"/>
      <c r="BD757" s="109"/>
      <c r="BE757" s="109"/>
      <c r="BF757" s="109"/>
      <c r="BG757" s="109"/>
      <c r="BH757" s="109"/>
      <c r="BI757" s="109"/>
      <c r="BJ757" s="109"/>
      <c r="BK757" s="109"/>
      <c r="BL757" s="109"/>
      <c r="BM757" s="109"/>
      <c r="BN757" s="109"/>
      <c r="BO757" s="109"/>
      <c r="BP757" s="109"/>
      <c r="BQ757" s="109"/>
      <c r="BR757" s="109"/>
    </row>
    <row r="758" spans="1:70" ht="15.75"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109"/>
      <c r="AU758" s="109"/>
      <c r="AV758" s="109"/>
      <c r="AW758" s="109"/>
      <c r="AX758" s="109"/>
      <c r="AY758" s="109"/>
      <c r="AZ758" s="109"/>
      <c r="BA758" s="109"/>
      <c r="BB758" s="109"/>
      <c r="BC758" s="109"/>
      <c r="BD758" s="109"/>
      <c r="BE758" s="109"/>
      <c r="BF758" s="109"/>
      <c r="BG758" s="109"/>
      <c r="BH758" s="109"/>
      <c r="BI758" s="109"/>
      <c r="BJ758" s="109"/>
      <c r="BK758" s="109"/>
      <c r="BL758" s="109"/>
      <c r="BM758" s="109"/>
      <c r="BN758" s="109"/>
      <c r="BO758" s="109"/>
      <c r="BP758" s="109"/>
      <c r="BQ758" s="109"/>
      <c r="BR758" s="109"/>
    </row>
    <row r="759" spans="1:70" ht="15.75"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109"/>
      <c r="AU759" s="109"/>
      <c r="AV759" s="109"/>
      <c r="AW759" s="109"/>
      <c r="AX759" s="109"/>
      <c r="AY759" s="109"/>
      <c r="AZ759" s="109"/>
      <c r="BA759" s="109"/>
      <c r="BB759" s="109"/>
      <c r="BC759" s="109"/>
      <c r="BD759" s="109"/>
      <c r="BE759" s="109"/>
      <c r="BF759" s="109"/>
      <c r="BG759" s="109"/>
      <c r="BH759" s="109"/>
      <c r="BI759" s="109"/>
      <c r="BJ759" s="109"/>
      <c r="BK759" s="109"/>
      <c r="BL759" s="109"/>
      <c r="BM759" s="109"/>
      <c r="BN759" s="109"/>
      <c r="BO759" s="109"/>
      <c r="BP759" s="109"/>
      <c r="BQ759" s="109"/>
      <c r="BR759" s="109"/>
    </row>
    <row r="760" spans="1:70" ht="15.75"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c r="AH760" s="109"/>
      <c r="AI760" s="109"/>
      <c r="AJ760" s="109"/>
      <c r="AK760" s="109"/>
      <c r="AL760" s="109"/>
      <c r="AM760" s="109"/>
      <c r="AN760" s="109"/>
      <c r="AO760" s="109"/>
      <c r="AP760" s="109"/>
      <c r="AQ760" s="109"/>
      <c r="AR760" s="109"/>
      <c r="AS760" s="109"/>
      <c r="AT760" s="109"/>
      <c r="AU760" s="109"/>
      <c r="AV760" s="109"/>
      <c r="AW760" s="109"/>
      <c r="AX760" s="109"/>
      <c r="AY760" s="109"/>
      <c r="AZ760" s="109"/>
      <c r="BA760" s="109"/>
      <c r="BB760" s="109"/>
      <c r="BC760" s="109"/>
      <c r="BD760" s="109"/>
      <c r="BE760" s="109"/>
      <c r="BF760" s="109"/>
      <c r="BG760" s="109"/>
      <c r="BH760" s="109"/>
      <c r="BI760" s="109"/>
      <c r="BJ760" s="109"/>
      <c r="BK760" s="109"/>
      <c r="BL760" s="109"/>
      <c r="BM760" s="109"/>
      <c r="BN760" s="109"/>
      <c r="BO760" s="109"/>
      <c r="BP760" s="109"/>
      <c r="BQ760" s="109"/>
      <c r="BR760" s="109"/>
    </row>
    <row r="761" spans="1:70" ht="15.75"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c r="AH761" s="109"/>
      <c r="AI761" s="109"/>
      <c r="AJ761" s="109"/>
      <c r="AK761" s="109"/>
      <c r="AL761" s="109"/>
      <c r="AM761" s="109"/>
      <c r="AN761" s="109"/>
      <c r="AO761" s="109"/>
      <c r="AP761" s="109"/>
      <c r="AQ761" s="109"/>
      <c r="AR761" s="109"/>
      <c r="AS761" s="109"/>
      <c r="AT761" s="109"/>
      <c r="AU761" s="109"/>
      <c r="AV761" s="109"/>
      <c r="AW761" s="109"/>
      <c r="AX761" s="109"/>
      <c r="AY761" s="109"/>
      <c r="AZ761" s="109"/>
      <c r="BA761" s="109"/>
      <c r="BB761" s="109"/>
      <c r="BC761" s="109"/>
      <c r="BD761" s="109"/>
      <c r="BE761" s="109"/>
      <c r="BF761" s="109"/>
      <c r="BG761" s="109"/>
      <c r="BH761" s="109"/>
      <c r="BI761" s="109"/>
      <c r="BJ761" s="109"/>
      <c r="BK761" s="109"/>
      <c r="BL761" s="109"/>
      <c r="BM761" s="109"/>
      <c r="BN761" s="109"/>
      <c r="BO761" s="109"/>
      <c r="BP761" s="109"/>
      <c r="BQ761" s="109"/>
      <c r="BR761" s="109"/>
    </row>
    <row r="762" spans="1:70" ht="15.75"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09"/>
      <c r="AL762" s="109"/>
      <c r="AM762" s="109"/>
      <c r="AN762" s="109"/>
      <c r="AO762" s="109"/>
      <c r="AP762" s="109"/>
      <c r="AQ762" s="109"/>
      <c r="AR762" s="109"/>
      <c r="AS762" s="109"/>
      <c r="AT762" s="109"/>
      <c r="AU762" s="109"/>
      <c r="AV762" s="109"/>
      <c r="AW762" s="109"/>
      <c r="AX762" s="109"/>
      <c r="AY762" s="109"/>
      <c r="AZ762" s="109"/>
      <c r="BA762" s="109"/>
      <c r="BB762" s="109"/>
      <c r="BC762" s="109"/>
      <c r="BD762" s="109"/>
      <c r="BE762" s="109"/>
      <c r="BF762" s="109"/>
      <c r="BG762" s="109"/>
      <c r="BH762" s="109"/>
      <c r="BI762" s="109"/>
      <c r="BJ762" s="109"/>
      <c r="BK762" s="109"/>
      <c r="BL762" s="109"/>
      <c r="BM762" s="109"/>
      <c r="BN762" s="109"/>
      <c r="BO762" s="109"/>
      <c r="BP762" s="109"/>
      <c r="BQ762" s="109"/>
      <c r="BR762" s="109"/>
    </row>
    <row r="763" spans="1:70" ht="15.75"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c r="AH763" s="109"/>
      <c r="AI763" s="109"/>
      <c r="AJ763" s="109"/>
      <c r="AK763" s="109"/>
      <c r="AL763" s="109"/>
      <c r="AM763" s="109"/>
      <c r="AN763" s="109"/>
      <c r="AO763" s="109"/>
      <c r="AP763" s="109"/>
      <c r="AQ763" s="109"/>
      <c r="AR763" s="109"/>
      <c r="AS763" s="109"/>
      <c r="AT763" s="109"/>
      <c r="AU763" s="109"/>
      <c r="AV763" s="109"/>
      <c r="AW763" s="109"/>
      <c r="AX763" s="109"/>
      <c r="AY763" s="109"/>
      <c r="AZ763" s="109"/>
      <c r="BA763" s="109"/>
      <c r="BB763" s="109"/>
      <c r="BC763" s="109"/>
      <c r="BD763" s="109"/>
      <c r="BE763" s="109"/>
      <c r="BF763" s="109"/>
      <c r="BG763" s="109"/>
      <c r="BH763" s="109"/>
      <c r="BI763" s="109"/>
      <c r="BJ763" s="109"/>
      <c r="BK763" s="109"/>
      <c r="BL763" s="109"/>
      <c r="BM763" s="109"/>
      <c r="BN763" s="109"/>
      <c r="BO763" s="109"/>
      <c r="BP763" s="109"/>
      <c r="BQ763" s="109"/>
      <c r="BR763" s="109"/>
    </row>
    <row r="764" spans="1:70" ht="15.75"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c r="AH764" s="109"/>
      <c r="AI764" s="109"/>
      <c r="AJ764" s="109"/>
      <c r="AK764" s="109"/>
      <c r="AL764" s="109"/>
      <c r="AM764" s="109"/>
      <c r="AN764" s="109"/>
      <c r="AO764" s="109"/>
      <c r="AP764" s="109"/>
      <c r="AQ764" s="109"/>
      <c r="AR764" s="109"/>
      <c r="AS764" s="109"/>
      <c r="AT764" s="109"/>
      <c r="AU764" s="109"/>
      <c r="AV764" s="109"/>
      <c r="AW764" s="109"/>
      <c r="AX764" s="109"/>
      <c r="AY764" s="109"/>
      <c r="AZ764" s="109"/>
      <c r="BA764" s="109"/>
      <c r="BB764" s="109"/>
      <c r="BC764" s="109"/>
      <c r="BD764" s="109"/>
      <c r="BE764" s="109"/>
      <c r="BF764" s="109"/>
      <c r="BG764" s="109"/>
      <c r="BH764" s="109"/>
      <c r="BI764" s="109"/>
      <c r="BJ764" s="109"/>
      <c r="BK764" s="109"/>
      <c r="BL764" s="109"/>
      <c r="BM764" s="109"/>
      <c r="BN764" s="109"/>
      <c r="BO764" s="109"/>
      <c r="BP764" s="109"/>
      <c r="BQ764" s="109"/>
      <c r="BR764" s="109"/>
    </row>
    <row r="765" spans="1:70" ht="15.75"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c r="AH765" s="109"/>
      <c r="AI765" s="109"/>
      <c r="AJ765" s="109"/>
      <c r="AK765" s="109"/>
      <c r="AL765" s="109"/>
      <c r="AM765" s="109"/>
      <c r="AN765" s="109"/>
      <c r="AO765" s="109"/>
      <c r="AP765" s="109"/>
      <c r="AQ765" s="109"/>
      <c r="AR765" s="109"/>
      <c r="AS765" s="109"/>
      <c r="AT765" s="109"/>
      <c r="AU765" s="109"/>
      <c r="AV765" s="109"/>
      <c r="AW765" s="109"/>
      <c r="AX765" s="109"/>
      <c r="AY765" s="109"/>
      <c r="AZ765" s="109"/>
      <c r="BA765" s="109"/>
      <c r="BB765" s="109"/>
      <c r="BC765" s="109"/>
      <c r="BD765" s="109"/>
      <c r="BE765" s="109"/>
      <c r="BF765" s="109"/>
      <c r="BG765" s="109"/>
      <c r="BH765" s="109"/>
      <c r="BI765" s="109"/>
      <c r="BJ765" s="109"/>
      <c r="BK765" s="109"/>
      <c r="BL765" s="109"/>
      <c r="BM765" s="109"/>
      <c r="BN765" s="109"/>
      <c r="BO765" s="109"/>
      <c r="BP765" s="109"/>
      <c r="BQ765" s="109"/>
      <c r="BR765" s="109"/>
    </row>
    <row r="766" spans="1:70" ht="15.75"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c r="AH766" s="109"/>
      <c r="AI766" s="109"/>
      <c r="AJ766" s="109"/>
      <c r="AK766" s="109"/>
      <c r="AL766" s="109"/>
      <c r="AM766" s="109"/>
      <c r="AN766" s="109"/>
      <c r="AO766" s="109"/>
      <c r="AP766" s="109"/>
      <c r="AQ766" s="109"/>
      <c r="AR766" s="109"/>
      <c r="AS766" s="109"/>
      <c r="AT766" s="109"/>
      <c r="AU766" s="109"/>
      <c r="AV766" s="109"/>
      <c r="AW766" s="109"/>
      <c r="AX766" s="109"/>
      <c r="AY766" s="109"/>
      <c r="AZ766" s="109"/>
      <c r="BA766" s="109"/>
      <c r="BB766" s="109"/>
      <c r="BC766" s="109"/>
      <c r="BD766" s="109"/>
      <c r="BE766" s="109"/>
      <c r="BF766" s="109"/>
      <c r="BG766" s="109"/>
      <c r="BH766" s="109"/>
      <c r="BI766" s="109"/>
      <c r="BJ766" s="109"/>
      <c r="BK766" s="109"/>
      <c r="BL766" s="109"/>
      <c r="BM766" s="109"/>
      <c r="BN766" s="109"/>
      <c r="BO766" s="109"/>
      <c r="BP766" s="109"/>
      <c r="BQ766" s="109"/>
      <c r="BR766" s="109"/>
    </row>
    <row r="767" spans="1:70" ht="15.75"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c r="AH767" s="109"/>
      <c r="AI767" s="109"/>
      <c r="AJ767" s="109"/>
      <c r="AK767" s="109"/>
      <c r="AL767" s="109"/>
      <c r="AM767" s="109"/>
      <c r="AN767" s="109"/>
      <c r="AO767" s="109"/>
      <c r="AP767" s="109"/>
      <c r="AQ767" s="109"/>
      <c r="AR767" s="109"/>
      <c r="AS767" s="109"/>
      <c r="AT767" s="109"/>
      <c r="AU767" s="109"/>
      <c r="AV767" s="109"/>
      <c r="AW767" s="109"/>
      <c r="AX767" s="109"/>
      <c r="AY767" s="109"/>
      <c r="AZ767" s="109"/>
      <c r="BA767" s="109"/>
      <c r="BB767" s="109"/>
      <c r="BC767" s="109"/>
      <c r="BD767" s="109"/>
      <c r="BE767" s="109"/>
      <c r="BF767" s="109"/>
      <c r="BG767" s="109"/>
      <c r="BH767" s="109"/>
      <c r="BI767" s="109"/>
      <c r="BJ767" s="109"/>
      <c r="BK767" s="109"/>
      <c r="BL767" s="109"/>
      <c r="BM767" s="109"/>
      <c r="BN767" s="109"/>
      <c r="BO767" s="109"/>
      <c r="BP767" s="109"/>
      <c r="BQ767" s="109"/>
      <c r="BR767" s="109"/>
    </row>
    <row r="768" spans="1:70" ht="15.75"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c r="AH768" s="109"/>
      <c r="AI768" s="109"/>
      <c r="AJ768" s="109"/>
      <c r="AK768" s="109"/>
      <c r="AL768" s="109"/>
      <c r="AM768" s="109"/>
      <c r="AN768" s="109"/>
      <c r="AO768" s="109"/>
      <c r="AP768" s="109"/>
      <c r="AQ768" s="109"/>
      <c r="AR768" s="109"/>
      <c r="AS768" s="109"/>
      <c r="AT768" s="109"/>
      <c r="AU768" s="109"/>
      <c r="AV768" s="109"/>
      <c r="AW768" s="109"/>
      <c r="AX768" s="109"/>
      <c r="AY768" s="109"/>
      <c r="AZ768" s="109"/>
      <c r="BA768" s="109"/>
      <c r="BB768" s="109"/>
      <c r="BC768" s="109"/>
      <c r="BD768" s="109"/>
      <c r="BE768" s="109"/>
      <c r="BF768" s="109"/>
      <c r="BG768" s="109"/>
      <c r="BH768" s="109"/>
      <c r="BI768" s="109"/>
      <c r="BJ768" s="109"/>
      <c r="BK768" s="109"/>
      <c r="BL768" s="109"/>
      <c r="BM768" s="109"/>
      <c r="BN768" s="109"/>
      <c r="BO768" s="109"/>
      <c r="BP768" s="109"/>
      <c r="BQ768" s="109"/>
      <c r="BR768" s="109"/>
    </row>
    <row r="769" spans="1:70" ht="15.75"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c r="AH769" s="109"/>
      <c r="AI769" s="109"/>
      <c r="AJ769" s="109"/>
      <c r="AK769" s="109"/>
      <c r="AL769" s="109"/>
      <c r="AM769" s="109"/>
      <c r="AN769" s="109"/>
      <c r="AO769" s="109"/>
      <c r="AP769" s="109"/>
      <c r="AQ769" s="109"/>
      <c r="AR769" s="109"/>
      <c r="AS769" s="109"/>
      <c r="AT769" s="109"/>
      <c r="AU769" s="109"/>
      <c r="AV769" s="109"/>
      <c r="AW769" s="109"/>
      <c r="AX769" s="109"/>
      <c r="AY769" s="109"/>
      <c r="AZ769" s="109"/>
      <c r="BA769" s="109"/>
      <c r="BB769" s="109"/>
      <c r="BC769" s="109"/>
      <c r="BD769" s="109"/>
      <c r="BE769" s="109"/>
      <c r="BF769" s="109"/>
      <c r="BG769" s="109"/>
      <c r="BH769" s="109"/>
      <c r="BI769" s="109"/>
      <c r="BJ769" s="109"/>
      <c r="BK769" s="109"/>
      <c r="BL769" s="109"/>
      <c r="BM769" s="109"/>
      <c r="BN769" s="109"/>
      <c r="BO769" s="109"/>
      <c r="BP769" s="109"/>
      <c r="BQ769" s="109"/>
      <c r="BR769" s="109"/>
    </row>
    <row r="770" spans="1:70" ht="15.75"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c r="AH770" s="109"/>
      <c r="AI770" s="109"/>
      <c r="AJ770" s="109"/>
      <c r="AK770" s="109"/>
      <c r="AL770" s="109"/>
      <c r="AM770" s="109"/>
      <c r="AN770" s="109"/>
      <c r="AO770" s="109"/>
      <c r="AP770" s="109"/>
      <c r="AQ770" s="109"/>
      <c r="AR770" s="109"/>
      <c r="AS770" s="109"/>
      <c r="AT770" s="109"/>
      <c r="AU770" s="109"/>
      <c r="AV770" s="109"/>
      <c r="AW770" s="109"/>
      <c r="AX770" s="109"/>
      <c r="AY770" s="109"/>
      <c r="AZ770" s="109"/>
      <c r="BA770" s="109"/>
      <c r="BB770" s="109"/>
      <c r="BC770" s="109"/>
      <c r="BD770" s="109"/>
      <c r="BE770" s="109"/>
      <c r="BF770" s="109"/>
      <c r="BG770" s="109"/>
      <c r="BH770" s="109"/>
      <c r="BI770" s="109"/>
      <c r="BJ770" s="109"/>
      <c r="BK770" s="109"/>
      <c r="BL770" s="109"/>
      <c r="BM770" s="109"/>
      <c r="BN770" s="109"/>
      <c r="BO770" s="109"/>
      <c r="BP770" s="109"/>
      <c r="BQ770" s="109"/>
      <c r="BR770" s="109"/>
    </row>
    <row r="771" spans="1:70" ht="15.75"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c r="AH771" s="109"/>
      <c r="AI771" s="109"/>
      <c r="AJ771" s="109"/>
      <c r="AK771" s="109"/>
      <c r="AL771" s="109"/>
      <c r="AM771" s="109"/>
      <c r="AN771" s="109"/>
      <c r="AO771" s="109"/>
      <c r="AP771" s="109"/>
      <c r="AQ771" s="109"/>
      <c r="AR771" s="109"/>
      <c r="AS771" s="109"/>
      <c r="AT771" s="109"/>
      <c r="AU771" s="109"/>
      <c r="AV771" s="109"/>
      <c r="AW771" s="109"/>
      <c r="AX771" s="109"/>
      <c r="AY771" s="109"/>
      <c r="AZ771" s="109"/>
      <c r="BA771" s="109"/>
      <c r="BB771" s="109"/>
      <c r="BC771" s="109"/>
      <c r="BD771" s="109"/>
      <c r="BE771" s="109"/>
      <c r="BF771" s="109"/>
      <c r="BG771" s="109"/>
      <c r="BH771" s="109"/>
      <c r="BI771" s="109"/>
      <c r="BJ771" s="109"/>
      <c r="BK771" s="109"/>
      <c r="BL771" s="109"/>
      <c r="BM771" s="109"/>
      <c r="BN771" s="109"/>
      <c r="BO771" s="109"/>
      <c r="BP771" s="109"/>
      <c r="BQ771" s="109"/>
      <c r="BR771" s="109"/>
    </row>
    <row r="772" spans="1:70" ht="15.75"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c r="AH772" s="109"/>
      <c r="AI772" s="109"/>
      <c r="AJ772" s="109"/>
      <c r="AK772" s="109"/>
      <c r="AL772" s="109"/>
      <c r="AM772" s="109"/>
      <c r="AN772" s="109"/>
      <c r="AO772" s="109"/>
      <c r="AP772" s="109"/>
      <c r="AQ772" s="109"/>
      <c r="AR772" s="109"/>
      <c r="AS772" s="109"/>
      <c r="AT772" s="109"/>
      <c r="AU772" s="109"/>
      <c r="AV772" s="109"/>
      <c r="AW772" s="109"/>
      <c r="AX772" s="109"/>
      <c r="AY772" s="109"/>
      <c r="AZ772" s="109"/>
      <c r="BA772" s="109"/>
      <c r="BB772" s="109"/>
      <c r="BC772" s="109"/>
      <c r="BD772" s="109"/>
      <c r="BE772" s="109"/>
      <c r="BF772" s="109"/>
      <c r="BG772" s="109"/>
      <c r="BH772" s="109"/>
      <c r="BI772" s="109"/>
      <c r="BJ772" s="109"/>
      <c r="BK772" s="109"/>
      <c r="BL772" s="109"/>
      <c r="BM772" s="109"/>
      <c r="BN772" s="109"/>
      <c r="BO772" s="109"/>
      <c r="BP772" s="109"/>
      <c r="BQ772" s="109"/>
      <c r="BR772" s="109"/>
    </row>
    <row r="773" spans="1:70" ht="15.75"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c r="AH773" s="109"/>
      <c r="AI773" s="109"/>
      <c r="AJ773" s="109"/>
      <c r="AK773" s="109"/>
      <c r="AL773" s="109"/>
      <c r="AM773" s="109"/>
      <c r="AN773" s="109"/>
      <c r="AO773" s="109"/>
      <c r="AP773" s="109"/>
      <c r="AQ773" s="109"/>
      <c r="AR773" s="109"/>
      <c r="AS773" s="109"/>
      <c r="AT773" s="109"/>
      <c r="AU773" s="109"/>
      <c r="AV773" s="109"/>
      <c r="AW773" s="109"/>
      <c r="AX773" s="109"/>
      <c r="AY773" s="109"/>
      <c r="AZ773" s="109"/>
      <c r="BA773" s="109"/>
      <c r="BB773" s="109"/>
      <c r="BC773" s="109"/>
      <c r="BD773" s="109"/>
      <c r="BE773" s="109"/>
      <c r="BF773" s="109"/>
      <c r="BG773" s="109"/>
      <c r="BH773" s="109"/>
      <c r="BI773" s="109"/>
      <c r="BJ773" s="109"/>
      <c r="BK773" s="109"/>
      <c r="BL773" s="109"/>
      <c r="BM773" s="109"/>
      <c r="BN773" s="109"/>
      <c r="BO773" s="109"/>
      <c r="BP773" s="109"/>
      <c r="BQ773" s="109"/>
      <c r="BR773" s="109"/>
    </row>
    <row r="774" spans="1:70" ht="15.75"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c r="AH774" s="109"/>
      <c r="AI774" s="109"/>
      <c r="AJ774" s="109"/>
      <c r="AK774" s="109"/>
      <c r="AL774" s="109"/>
      <c r="AM774" s="109"/>
      <c r="AN774" s="109"/>
      <c r="AO774" s="109"/>
      <c r="AP774" s="109"/>
      <c r="AQ774" s="109"/>
      <c r="AR774" s="109"/>
      <c r="AS774" s="109"/>
      <c r="AT774" s="109"/>
      <c r="AU774" s="109"/>
      <c r="AV774" s="109"/>
      <c r="AW774" s="109"/>
      <c r="AX774" s="109"/>
      <c r="AY774" s="109"/>
      <c r="AZ774" s="109"/>
      <c r="BA774" s="109"/>
      <c r="BB774" s="109"/>
      <c r="BC774" s="109"/>
      <c r="BD774" s="109"/>
      <c r="BE774" s="109"/>
      <c r="BF774" s="109"/>
      <c r="BG774" s="109"/>
      <c r="BH774" s="109"/>
      <c r="BI774" s="109"/>
      <c r="BJ774" s="109"/>
      <c r="BK774" s="109"/>
      <c r="BL774" s="109"/>
      <c r="BM774" s="109"/>
      <c r="BN774" s="109"/>
      <c r="BO774" s="109"/>
      <c r="BP774" s="109"/>
      <c r="BQ774" s="109"/>
      <c r="BR774" s="109"/>
    </row>
    <row r="775" spans="1:70" ht="15.75"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c r="AH775" s="109"/>
      <c r="AI775" s="109"/>
      <c r="AJ775" s="109"/>
      <c r="AK775" s="109"/>
      <c r="AL775" s="109"/>
      <c r="AM775" s="109"/>
      <c r="AN775" s="109"/>
      <c r="AO775" s="109"/>
      <c r="AP775" s="109"/>
      <c r="AQ775" s="109"/>
      <c r="AR775" s="109"/>
      <c r="AS775" s="109"/>
      <c r="AT775" s="109"/>
      <c r="AU775" s="109"/>
      <c r="AV775" s="109"/>
      <c r="AW775" s="109"/>
      <c r="AX775" s="109"/>
      <c r="AY775" s="109"/>
      <c r="AZ775" s="109"/>
      <c r="BA775" s="109"/>
      <c r="BB775" s="109"/>
      <c r="BC775" s="109"/>
      <c r="BD775" s="109"/>
      <c r="BE775" s="109"/>
      <c r="BF775" s="109"/>
      <c r="BG775" s="109"/>
      <c r="BH775" s="109"/>
      <c r="BI775" s="109"/>
      <c r="BJ775" s="109"/>
      <c r="BK775" s="109"/>
      <c r="BL775" s="109"/>
      <c r="BM775" s="109"/>
      <c r="BN775" s="109"/>
      <c r="BO775" s="109"/>
      <c r="BP775" s="109"/>
      <c r="BQ775" s="109"/>
      <c r="BR775" s="109"/>
    </row>
    <row r="776" spans="1:70" ht="15.75"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c r="AH776" s="109"/>
      <c r="AI776" s="109"/>
      <c r="AJ776" s="109"/>
      <c r="AK776" s="109"/>
      <c r="AL776" s="109"/>
      <c r="AM776" s="109"/>
      <c r="AN776" s="109"/>
      <c r="AO776" s="109"/>
      <c r="AP776" s="109"/>
      <c r="AQ776" s="109"/>
      <c r="AR776" s="109"/>
      <c r="AS776" s="109"/>
      <c r="AT776" s="109"/>
      <c r="AU776" s="109"/>
      <c r="AV776" s="109"/>
      <c r="AW776" s="109"/>
      <c r="AX776" s="109"/>
      <c r="AY776" s="109"/>
      <c r="AZ776" s="109"/>
      <c r="BA776" s="109"/>
      <c r="BB776" s="109"/>
      <c r="BC776" s="109"/>
      <c r="BD776" s="109"/>
      <c r="BE776" s="109"/>
      <c r="BF776" s="109"/>
      <c r="BG776" s="109"/>
      <c r="BH776" s="109"/>
      <c r="BI776" s="109"/>
      <c r="BJ776" s="109"/>
      <c r="BK776" s="109"/>
      <c r="BL776" s="109"/>
      <c r="BM776" s="109"/>
      <c r="BN776" s="109"/>
      <c r="BO776" s="109"/>
      <c r="BP776" s="109"/>
      <c r="BQ776" s="109"/>
      <c r="BR776" s="109"/>
    </row>
    <row r="777" spans="1:70" ht="15.75"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c r="AH777" s="109"/>
      <c r="AI777" s="109"/>
      <c r="AJ777" s="109"/>
      <c r="AK777" s="109"/>
      <c r="AL777" s="109"/>
      <c r="AM777" s="109"/>
      <c r="AN777" s="109"/>
      <c r="AO777" s="109"/>
      <c r="AP777" s="109"/>
      <c r="AQ777" s="109"/>
      <c r="AR777" s="109"/>
      <c r="AS777" s="109"/>
      <c r="AT777" s="109"/>
      <c r="AU777" s="109"/>
      <c r="AV777" s="109"/>
      <c r="AW777" s="109"/>
      <c r="AX777" s="109"/>
      <c r="AY777" s="109"/>
      <c r="AZ777" s="109"/>
      <c r="BA777" s="109"/>
      <c r="BB777" s="109"/>
      <c r="BC777" s="109"/>
      <c r="BD777" s="109"/>
      <c r="BE777" s="109"/>
      <c r="BF777" s="109"/>
      <c r="BG777" s="109"/>
      <c r="BH777" s="109"/>
      <c r="BI777" s="109"/>
      <c r="BJ777" s="109"/>
      <c r="BK777" s="109"/>
      <c r="BL777" s="109"/>
      <c r="BM777" s="109"/>
      <c r="BN777" s="109"/>
      <c r="BO777" s="109"/>
      <c r="BP777" s="109"/>
      <c r="BQ777" s="109"/>
      <c r="BR777" s="109"/>
    </row>
    <row r="778" spans="1:70" ht="15.75"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c r="AH778" s="109"/>
      <c r="AI778" s="109"/>
      <c r="AJ778" s="109"/>
      <c r="AK778" s="109"/>
      <c r="AL778" s="109"/>
      <c r="AM778" s="109"/>
      <c r="AN778" s="109"/>
      <c r="AO778" s="109"/>
      <c r="AP778" s="109"/>
      <c r="AQ778" s="109"/>
      <c r="AR778" s="109"/>
      <c r="AS778" s="109"/>
      <c r="AT778" s="109"/>
      <c r="AU778" s="109"/>
      <c r="AV778" s="109"/>
      <c r="AW778" s="109"/>
      <c r="AX778" s="109"/>
      <c r="AY778" s="109"/>
      <c r="AZ778" s="109"/>
      <c r="BA778" s="109"/>
      <c r="BB778" s="109"/>
      <c r="BC778" s="109"/>
      <c r="BD778" s="109"/>
      <c r="BE778" s="109"/>
      <c r="BF778" s="109"/>
      <c r="BG778" s="109"/>
      <c r="BH778" s="109"/>
      <c r="BI778" s="109"/>
      <c r="BJ778" s="109"/>
      <c r="BK778" s="109"/>
      <c r="BL778" s="109"/>
      <c r="BM778" s="109"/>
      <c r="BN778" s="109"/>
      <c r="BO778" s="109"/>
      <c r="BP778" s="109"/>
      <c r="BQ778" s="109"/>
      <c r="BR778" s="109"/>
    </row>
    <row r="779" spans="1:70" ht="15.75"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c r="AH779" s="109"/>
      <c r="AI779" s="109"/>
      <c r="AJ779" s="109"/>
      <c r="AK779" s="109"/>
      <c r="AL779" s="109"/>
      <c r="AM779" s="109"/>
      <c r="AN779" s="109"/>
      <c r="AO779" s="109"/>
      <c r="AP779" s="109"/>
      <c r="AQ779" s="109"/>
      <c r="AR779" s="109"/>
      <c r="AS779" s="109"/>
      <c r="AT779" s="109"/>
      <c r="AU779" s="109"/>
      <c r="AV779" s="109"/>
      <c r="AW779" s="109"/>
      <c r="AX779" s="109"/>
      <c r="AY779" s="109"/>
      <c r="AZ779" s="109"/>
      <c r="BA779" s="109"/>
      <c r="BB779" s="109"/>
      <c r="BC779" s="109"/>
      <c r="BD779" s="109"/>
      <c r="BE779" s="109"/>
      <c r="BF779" s="109"/>
      <c r="BG779" s="109"/>
      <c r="BH779" s="109"/>
      <c r="BI779" s="109"/>
      <c r="BJ779" s="109"/>
      <c r="BK779" s="109"/>
      <c r="BL779" s="109"/>
      <c r="BM779" s="109"/>
      <c r="BN779" s="109"/>
      <c r="BO779" s="109"/>
      <c r="BP779" s="109"/>
      <c r="BQ779" s="109"/>
      <c r="BR779" s="109"/>
    </row>
    <row r="780" spans="1:70" ht="15.75"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c r="AH780" s="109"/>
      <c r="AI780" s="109"/>
      <c r="AJ780" s="109"/>
      <c r="AK780" s="109"/>
      <c r="AL780" s="109"/>
      <c r="AM780" s="109"/>
      <c r="AN780" s="109"/>
      <c r="AO780" s="109"/>
      <c r="AP780" s="109"/>
      <c r="AQ780" s="109"/>
      <c r="AR780" s="109"/>
      <c r="AS780" s="109"/>
      <c r="AT780" s="109"/>
      <c r="AU780" s="109"/>
      <c r="AV780" s="109"/>
      <c r="AW780" s="109"/>
      <c r="AX780" s="109"/>
      <c r="AY780" s="109"/>
      <c r="AZ780" s="109"/>
      <c r="BA780" s="109"/>
      <c r="BB780" s="109"/>
      <c r="BC780" s="109"/>
      <c r="BD780" s="109"/>
      <c r="BE780" s="109"/>
      <c r="BF780" s="109"/>
      <c r="BG780" s="109"/>
      <c r="BH780" s="109"/>
      <c r="BI780" s="109"/>
      <c r="BJ780" s="109"/>
      <c r="BK780" s="109"/>
      <c r="BL780" s="109"/>
      <c r="BM780" s="109"/>
      <c r="BN780" s="109"/>
      <c r="BO780" s="109"/>
      <c r="BP780" s="109"/>
      <c r="BQ780" s="109"/>
      <c r="BR780" s="109"/>
    </row>
    <row r="781" spans="1:70" ht="15.75"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c r="AH781" s="109"/>
      <c r="AI781" s="109"/>
      <c r="AJ781" s="109"/>
      <c r="AK781" s="109"/>
      <c r="AL781" s="109"/>
      <c r="AM781" s="109"/>
      <c r="AN781" s="109"/>
      <c r="AO781" s="109"/>
      <c r="AP781" s="109"/>
      <c r="AQ781" s="109"/>
      <c r="AR781" s="109"/>
      <c r="AS781" s="109"/>
      <c r="AT781" s="109"/>
      <c r="AU781" s="109"/>
      <c r="AV781" s="109"/>
      <c r="AW781" s="109"/>
      <c r="AX781" s="109"/>
      <c r="AY781" s="109"/>
      <c r="AZ781" s="109"/>
      <c r="BA781" s="109"/>
      <c r="BB781" s="109"/>
      <c r="BC781" s="109"/>
      <c r="BD781" s="109"/>
      <c r="BE781" s="109"/>
      <c r="BF781" s="109"/>
      <c r="BG781" s="109"/>
      <c r="BH781" s="109"/>
      <c r="BI781" s="109"/>
      <c r="BJ781" s="109"/>
      <c r="BK781" s="109"/>
      <c r="BL781" s="109"/>
      <c r="BM781" s="109"/>
      <c r="BN781" s="109"/>
      <c r="BO781" s="109"/>
      <c r="BP781" s="109"/>
      <c r="BQ781" s="109"/>
      <c r="BR781" s="109"/>
    </row>
    <row r="782" spans="1:70" ht="15.75"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c r="AH782" s="109"/>
      <c r="AI782" s="109"/>
      <c r="AJ782" s="109"/>
      <c r="AK782" s="109"/>
      <c r="AL782" s="109"/>
      <c r="AM782" s="109"/>
      <c r="AN782" s="109"/>
      <c r="AO782" s="109"/>
      <c r="AP782" s="109"/>
      <c r="AQ782" s="109"/>
      <c r="AR782" s="109"/>
      <c r="AS782" s="109"/>
      <c r="AT782" s="109"/>
      <c r="AU782" s="109"/>
      <c r="AV782" s="109"/>
      <c r="AW782" s="109"/>
      <c r="AX782" s="109"/>
      <c r="AY782" s="109"/>
      <c r="AZ782" s="109"/>
      <c r="BA782" s="109"/>
      <c r="BB782" s="109"/>
      <c r="BC782" s="109"/>
      <c r="BD782" s="109"/>
      <c r="BE782" s="109"/>
      <c r="BF782" s="109"/>
      <c r="BG782" s="109"/>
      <c r="BH782" s="109"/>
      <c r="BI782" s="109"/>
      <c r="BJ782" s="109"/>
      <c r="BK782" s="109"/>
      <c r="BL782" s="109"/>
      <c r="BM782" s="109"/>
      <c r="BN782" s="109"/>
      <c r="BO782" s="109"/>
      <c r="BP782" s="109"/>
      <c r="BQ782" s="109"/>
      <c r="BR782" s="109"/>
    </row>
    <row r="783" spans="1:70" ht="15.75"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c r="AH783" s="109"/>
      <c r="AI783" s="109"/>
      <c r="AJ783" s="109"/>
      <c r="AK783" s="109"/>
      <c r="AL783" s="109"/>
      <c r="AM783" s="109"/>
      <c r="AN783" s="109"/>
      <c r="AO783" s="109"/>
      <c r="AP783" s="109"/>
      <c r="AQ783" s="109"/>
      <c r="AR783" s="109"/>
      <c r="AS783" s="109"/>
      <c r="AT783" s="109"/>
      <c r="AU783" s="109"/>
      <c r="AV783" s="109"/>
      <c r="AW783" s="109"/>
      <c r="AX783" s="109"/>
      <c r="AY783" s="109"/>
      <c r="AZ783" s="109"/>
      <c r="BA783" s="109"/>
      <c r="BB783" s="109"/>
      <c r="BC783" s="109"/>
      <c r="BD783" s="109"/>
      <c r="BE783" s="109"/>
      <c r="BF783" s="109"/>
      <c r="BG783" s="109"/>
      <c r="BH783" s="109"/>
      <c r="BI783" s="109"/>
      <c r="BJ783" s="109"/>
      <c r="BK783" s="109"/>
      <c r="BL783" s="109"/>
      <c r="BM783" s="109"/>
      <c r="BN783" s="109"/>
      <c r="BO783" s="109"/>
      <c r="BP783" s="109"/>
      <c r="BQ783" s="109"/>
      <c r="BR783" s="109"/>
    </row>
    <row r="784" spans="1:70" ht="15.75"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c r="AH784" s="109"/>
      <c r="AI784" s="109"/>
      <c r="AJ784" s="109"/>
      <c r="AK784" s="109"/>
      <c r="AL784" s="109"/>
      <c r="AM784" s="109"/>
      <c r="AN784" s="109"/>
      <c r="AO784" s="109"/>
      <c r="AP784" s="109"/>
      <c r="AQ784" s="109"/>
      <c r="AR784" s="109"/>
      <c r="AS784" s="109"/>
      <c r="AT784" s="109"/>
      <c r="AU784" s="109"/>
      <c r="AV784" s="109"/>
      <c r="AW784" s="109"/>
      <c r="AX784" s="109"/>
      <c r="AY784" s="109"/>
      <c r="AZ784" s="109"/>
      <c r="BA784" s="109"/>
      <c r="BB784" s="109"/>
      <c r="BC784" s="109"/>
      <c r="BD784" s="109"/>
      <c r="BE784" s="109"/>
      <c r="BF784" s="109"/>
      <c r="BG784" s="109"/>
      <c r="BH784" s="109"/>
      <c r="BI784" s="109"/>
      <c r="BJ784" s="109"/>
      <c r="BK784" s="109"/>
      <c r="BL784" s="109"/>
      <c r="BM784" s="109"/>
      <c r="BN784" s="109"/>
      <c r="BO784" s="109"/>
      <c r="BP784" s="109"/>
      <c r="BQ784" s="109"/>
      <c r="BR784" s="109"/>
    </row>
    <row r="785" spans="1:70" ht="15.75"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09"/>
      <c r="AM785" s="109"/>
      <c r="AN785" s="109"/>
      <c r="AO785" s="109"/>
      <c r="AP785" s="109"/>
      <c r="AQ785" s="109"/>
      <c r="AR785" s="109"/>
      <c r="AS785" s="109"/>
      <c r="AT785" s="109"/>
      <c r="AU785" s="109"/>
      <c r="AV785" s="109"/>
      <c r="AW785" s="109"/>
      <c r="AX785" s="109"/>
      <c r="AY785" s="109"/>
      <c r="AZ785" s="109"/>
      <c r="BA785" s="109"/>
      <c r="BB785" s="109"/>
      <c r="BC785" s="109"/>
      <c r="BD785" s="109"/>
      <c r="BE785" s="109"/>
      <c r="BF785" s="109"/>
      <c r="BG785" s="109"/>
      <c r="BH785" s="109"/>
      <c r="BI785" s="109"/>
      <c r="BJ785" s="109"/>
      <c r="BK785" s="109"/>
      <c r="BL785" s="109"/>
      <c r="BM785" s="109"/>
      <c r="BN785" s="109"/>
      <c r="BO785" s="109"/>
      <c r="BP785" s="109"/>
      <c r="BQ785" s="109"/>
      <c r="BR785" s="109"/>
    </row>
    <row r="786" spans="1:70" ht="15.75"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c r="AH786" s="109"/>
      <c r="AI786" s="109"/>
      <c r="AJ786" s="109"/>
      <c r="AK786" s="109"/>
      <c r="AL786" s="109"/>
      <c r="AM786" s="109"/>
      <c r="AN786" s="109"/>
      <c r="AO786" s="109"/>
      <c r="AP786" s="109"/>
      <c r="AQ786" s="109"/>
      <c r="AR786" s="109"/>
      <c r="AS786" s="109"/>
      <c r="AT786" s="109"/>
      <c r="AU786" s="109"/>
      <c r="AV786" s="109"/>
      <c r="AW786" s="109"/>
      <c r="AX786" s="109"/>
      <c r="AY786" s="109"/>
      <c r="AZ786" s="109"/>
      <c r="BA786" s="109"/>
      <c r="BB786" s="109"/>
      <c r="BC786" s="109"/>
      <c r="BD786" s="109"/>
      <c r="BE786" s="109"/>
      <c r="BF786" s="109"/>
      <c r="BG786" s="109"/>
      <c r="BH786" s="109"/>
      <c r="BI786" s="109"/>
      <c r="BJ786" s="109"/>
      <c r="BK786" s="109"/>
      <c r="BL786" s="109"/>
      <c r="BM786" s="109"/>
      <c r="BN786" s="109"/>
      <c r="BO786" s="109"/>
      <c r="BP786" s="109"/>
      <c r="BQ786" s="109"/>
      <c r="BR786" s="109"/>
    </row>
    <row r="787" spans="1:70" ht="15.75"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c r="AH787" s="109"/>
      <c r="AI787" s="109"/>
      <c r="AJ787" s="109"/>
      <c r="AK787" s="109"/>
      <c r="AL787" s="109"/>
      <c r="AM787" s="109"/>
      <c r="AN787" s="109"/>
      <c r="AO787" s="109"/>
      <c r="AP787" s="109"/>
      <c r="AQ787" s="109"/>
      <c r="AR787" s="109"/>
      <c r="AS787" s="109"/>
      <c r="AT787" s="109"/>
      <c r="AU787" s="109"/>
      <c r="AV787" s="109"/>
      <c r="AW787" s="109"/>
      <c r="AX787" s="109"/>
      <c r="AY787" s="109"/>
      <c r="AZ787" s="109"/>
      <c r="BA787" s="109"/>
      <c r="BB787" s="109"/>
      <c r="BC787" s="109"/>
      <c r="BD787" s="109"/>
      <c r="BE787" s="109"/>
      <c r="BF787" s="109"/>
      <c r="BG787" s="109"/>
      <c r="BH787" s="109"/>
      <c r="BI787" s="109"/>
      <c r="BJ787" s="109"/>
      <c r="BK787" s="109"/>
      <c r="BL787" s="109"/>
      <c r="BM787" s="109"/>
      <c r="BN787" s="109"/>
      <c r="BO787" s="109"/>
      <c r="BP787" s="109"/>
      <c r="BQ787" s="109"/>
      <c r="BR787" s="109"/>
    </row>
    <row r="788" spans="1:70" ht="15.75"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c r="AH788" s="109"/>
      <c r="AI788" s="109"/>
      <c r="AJ788" s="109"/>
      <c r="AK788" s="109"/>
      <c r="AL788" s="109"/>
      <c r="AM788" s="109"/>
      <c r="AN788" s="109"/>
      <c r="AO788" s="109"/>
      <c r="AP788" s="109"/>
      <c r="AQ788" s="109"/>
      <c r="AR788" s="109"/>
      <c r="AS788" s="109"/>
      <c r="AT788" s="109"/>
      <c r="AU788" s="109"/>
      <c r="AV788" s="109"/>
      <c r="AW788" s="109"/>
      <c r="AX788" s="109"/>
      <c r="AY788" s="109"/>
      <c r="AZ788" s="109"/>
      <c r="BA788" s="109"/>
      <c r="BB788" s="109"/>
      <c r="BC788" s="109"/>
      <c r="BD788" s="109"/>
      <c r="BE788" s="109"/>
      <c r="BF788" s="109"/>
      <c r="BG788" s="109"/>
      <c r="BH788" s="109"/>
      <c r="BI788" s="109"/>
      <c r="BJ788" s="109"/>
      <c r="BK788" s="109"/>
      <c r="BL788" s="109"/>
      <c r="BM788" s="109"/>
      <c r="BN788" s="109"/>
      <c r="BO788" s="109"/>
      <c r="BP788" s="109"/>
      <c r="BQ788" s="109"/>
      <c r="BR788" s="109"/>
    </row>
    <row r="789" spans="1:70" ht="15.75"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c r="AH789" s="109"/>
      <c r="AI789" s="109"/>
      <c r="AJ789" s="109"/>
      <c r="AK789" s="109"/>
      <c r="AL789" s="109"/>
      <c r="AM789" s="109"/>
      <c r="AN789" s="109"/>
      <c r="AO789" s="109"/>
      <c r="AP789" s="109"/>
      <c r="AQ789" s="109"/>
      <c r="AR789" s="109"/>
      <c r="AS789" s="109"/>
      <c r="AT789" s="109"/>
      <c r="AU789" s="109"/>
      <c r="AV789" s="109"/>
      <c r="AW789" s="109"/>
      <c r="AX789" s="109"/>
      <c r="AY789" s="109"/>
      <c r="AZ789" s="109"/>
      <c r="BA789" s="109"/>
      <c r="BB789" s="109"/>
      <c r="BC789" s="109"/>
      <c r="BD789" s="109"/>
      <c r="BE789" s="109"/>
      <c r="BF789" s="109"/>
      <c r="BG789" s="109"/>
      <c r="BH789" s="109"/>
      <c r="BI789" s="109"/>
      <c r="BJ789" s="109"/>
      <c r="BK789" s="109"/>
      <c r="BL789" s="109"/>
      <c r="BM789" s="109"/>
      <c r="BN789" s="109"/>
      <c r="BO789" s="109"/>
      <c r="BP789" s="109"/>
      <c r="BQ789" s="109"/>
      <c r="BR789" s="109"/>
    </row>
    <row r="790" spans="1:70" ht="15.75"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c r="AH790" s="109"/>
      <c r="AI790" s="109"/>
      <c r="AJ790" s="109"/>
      <c r="AK790" s="109"/>
      <c r="AL790" s="109"/>
      <c r="AM790" s="109"/>
      <c r="AN790" s="109"/>
      <c r="AO790" s="109"/>
      <c r="AP790" s="109"/>
      <c r="AQ790" s="109"/>
      <c r="AR790" s="109"/>
      <c r="AS790" s="109"/>
      <c r="AT790" s="109"/>
      <c r="AU790" s="109"/>
      <c r="AV790" s="109"/>
      <c r="AW790" s="109"/>
      <c r="AX790" s="109"/>
      <c r="AY790" s="109"/>
      <c r="AZ790" s="109"/>
      <c r="BA790" s="109"/>
      <c r="BB790" s="109"/>
      <c r="BC790" s="109"/>
      <c r="BD790" s="109"/>
      <c r="BE790" s="109"/>
      <c r="BF790" s="109"/>
      <c r="BG790" s="109"/>
      <c r="BH790" s="109"/>
      <c r="BI790" s="109"/>
      <c r="BJ790" s="109"/>
      <c r="BK790" s="109"/>
      <c r="BL790" s="109"/>
      <c r="BM790" s="109"/>
      <c r="BN790" s="109"/>
      <c r="BO790" s="109"/>
      <c r="BP790" s="109"/>
      <c r="BQ790" s="109"/>
      <c r="BR790" s="109"/>
    </row>
    <row r="791" spans="1:70" ht="15.75"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c r="AH791" s="109"/>
      <c r="AI791" s="109"/>
      <c r="AJ791" s="109"/>
      <c r="AK791" s="109"/>
      <c r="AL791" s="109"/>
      <c r="AM791" s="109"/>
      <c r="AN791" s="109"/>
      <c r="AO791" s="109"/>
      <c r="AP791" s="109"/>
      <c r="AQ791" s="109"/>
      <c r="AR791" s="109"/>
      <c r="AS791" s="109"/>
      <c r="AT791" s="109"/>
      <c r="AU791" s="109"/>
      <c r="AV791" s="109"/>
      <c r="AW791" s="109"/>
      <c r="AX791" s="109"/>
      <c r="AY791" s="109"/>
      <c r="AZ791" s="109"/>
      <c r="BA791" s="109"/>
      <c r="BB791" s="109"/>
      <c r="BC791" s="109"/>
      <c r="BD791" s="109"/>
      <c r="BE791" s="109"/>
      <c r="BF791" s="109"/>
      <c r="BG791" s="109"/>
      <c r="BH791" s="109"/>
      <c r="BI791" s="109"/>
      <c r="BJ791" s="109"/>
      <c r="BK791" s="109"/>
      <c r="BL791" s="109"/>
      <c r="BM791" s="109"/>
      <c r="BN791" s="109"/>
      <c r="BO791" s="109"/>
      <c r="BP791" s="109"/>
      <c r="BQ791" s="109"/>
      <c r="BR791" s="109"/>
    </row>
    <row r="792" spans="1:70" ht="15.75"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c r="AH792" s="109"/>
      <c r="AI792" s="109"/>
      <c r="AJ792" s="109"/>
      <c r="AK792" s="109"/>
      <c r="AL792" s="109"/>
      <c r="AM792" s="109"/>
      <c r="AN792" s="109"/>
      <c r="AO792" s="109"/>
      <c r="AP792" s="109"/>
      <c r="AQ792" s="109"/>
      <c r="AR792" s="109"/>
      <c r="AS792" s="109"/>
      <c r="AT792" s="109"/>
      <c r="AU792" s="109"/>
      <c r="AV792" s="109"/>
      <c r="AW792" s="109"/>
      <c r="AX792" s="109"/>
      <c r="AY792" s="109"/>
      <c r="AZ792" s="109"/>
      <c r="BA792" s="109"/>
      <c r="BB792" s="109"/>
      <c r="BC792" s="109"/>
      <c r="BD792" s="109"/>
      <c r="BE792" s="109"/>
      <c r="BF792" s="109"/>
      <c r="BG792" s="109"/>
      <c r="BH792" s="109"/>
      <c r="BI792" s="109"/>
      <c r="BJ792" s="109"/>
      <c r="BK792" s="109"/>
      <c r="BL792" s="109"/>
      <c r="BM792" s="109"/>
      <c r="BN792" s="109"/>
      <c r="BO792" s="109"/>
      <c r="BP792" s="109"/>
      <c r="BQ792" s="109"/>
      <c r="BR792" s="109"/>
    </row>
    <row r="793" spans="1:70" ht="15.75"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c r="AH793" s="109"/>
      <c r="AI793" s="109"/>
      <c r="AJ793" s="109"/>
      <c r="AK793" s="109"/>
      <c r="AL793" s="109"/>
      <c r="AM793" s="109"/>
      <c r="AN793" s="109"/>
      <c r="AO793" s="109"/>
      <c r="AP793" s="109"/>
      <c r="AQ793" s="109"/>
      <c r="AR793" s="109"/>
      <c r="AS793" s="109"/>
      <c r="AT793" s="109"/>
      <c r="AU793" s="109"/>
      <c r="AV793" s="109"/>
      <c r="AW793" s="109"/>
      <c r="AX793" s="109"/>
      <c r="AY793" s="109"/>
      <c r="AZ793" s="109"/>
      <c r="BA793" s="109"/>
      <c r="BB793" s="109"/>
      <c r="BC793" s="109"/>
      <c r="BD793" s="109"/>
      <c r="BE793" s="109"/>
      <c r="BF793" s="109"/>
      <c r="BG793" s="109"/>
      <c r="BH793" s="109"/>
      <c r="BI793" s="109"/>
      <c r="BJ793" s="109"/>
      <c r="BK793" s="109"/>
      <c r="BL793" s="109"/>
      <c r="BM793" s="109"/>
      <c r="BN793" s="109"/>
      <c r="BO793" s="109"/>
      <c r="BP793" s="109"/>
      <c r="BQ793" s="109"/>
      <c r="BR793" s="109"/>
    </row>
    <row r="794" spans="1:70" ht="15.75"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c r="AH794" s="109"/>
      <c r="AI794" s="109"/>
      <c r="AJ794" s="109"/>
      <c r="AK794" s="109"/>
      <c r="AL794" s="109"/>
      <c r="AM794" s="109"/>
      <c r="AN794" s="109"/>
      <c r="AO794" s="109"/>
      <c r="AP794" s="109"/>
      <c r="AQ794" s="109"/>
      <c r="AR794" s="109"/>
      <c r="AS794" s="109"/>
      <c r="AT794" s="109"/>
      <c r="AU794" s="109"/>
      <c r="AV794" s="109"/>
      <c r="AW794" s="109"/>
      <c r="AX794" s="109"/>
      <c r="AY794" s="109"/>
      <c r="AZ794" s="109"/>
      <c r="BA794" s="109"/>
      <c r="BB794" s="109"/>
      <c r="BC794" s="109"/>
      <c r="BD794" s="109"/>
      <c r="BE794" s="109"/>
      <c r="BF794" s="109"/>
      <c r="BG794" s="109"/>
      <c r="BH794" s="109"/>
      <c r="BI794" s="109"/>
      <c r="BJ794" s="109"/>
      <c r="BK794" s="109"/>
      <c r="BL794" s="109"/>
      <c r="BM794" s="109"/>
      <c r="BN794" s="109"/>
      <c r="BO794" s="109"/>
      <c r="BP794" s="109"/>
      <c r="BQ794" s="109"/>
      <c r="BR794" s="109"/>
    </row>
    <row r="795" spans="1:70" ht="15.75"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c r="AH795" s="109"/>
      <c r="AI795" s="109"/>
      <c r="AJ795" s="109"/>
      <c r="AK795" s="109"/>
      <c r="AL795" s="109"/>
      <c r="AM795" s="109"/>
      <c r="AN795" s="109"/>
      <c r="AO795" s="109"/>
      <c r="AP795" s="109"/>
      <c r="AQ795" s="109"/>
      <c r="AR795" s="109"/>
      <c r="AS795" s="109"/>
      <c r="AT795" s="109"/>
      <c r="AU795" s="109"/>
      <c r="AV795" s="109"/>
      <c r="AW795" s="109"/>
      <c r="AX795" s="109"/>
      <c r="AY795" s="109"/>
      <c r="AZ795" s="109"/>
      <c r="BA795" s="109"/>
      <c r="BB795" s="109"/>
      <c r="BC795" s="109"/>
      <c r="BD795" s="109"/>
      <c r="BE795" s="109"/>
      <c r="BF795" s="109"/>
      <c r="BG795" s="109"/>
      <c r="BH795" s="109"/>
      <c r="BI795" s="109"/>
      <c r="BJ795" s="109"/>
      <c r="BK795" s="109"/>
      <c r="BL795" s="109"/>
      <c r="BM795" s="109"/>
      <c r="BN795" s="109"/>
      <c r="BO795" s="109"/>
      <c r="BP795" s="109"/>
      <c r="BQ795" s="109"/>
      <c r="BR795" s="109"/>
    </row>
    <row r="796" spans="1:70" ht="15.75"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c r="AH796" s="109"/>
      <c r="AI796" s="109"/>
      <c r="AJ796" s="109"/>
      <c r="AK796" s="109"/>
      <c r="AL796" s="109"/>
      <c r="AM796" s="109"/>
      <c r="AN796" s="109"/>
      <c r="AO796" s="109"/>
      <c r="AP796" s="109"/>
      <c r="AQ796" s="109"/>
      <c r="AR796" s="109"/>
      <c r="AS796" s="109"/>
      <c r="AT796" s="109"/>
      <c r="AU796" s="109"/>
      <c r="AV796" s="109"/>
      <c r="AW796" s="109"/>
      <c r="AX796" s="109"/>
      <c r="AY796" s="109"/>
      <c r="AZ796" s="109"/>
      <c r="BA796" s="109"/>
      <c r="BB796" s="109"/>
      <c r="BC796" s="109"/>
      <c r="BD796" s="109"/>
      <c r="BE796" s="109"/>
      <c r="BF796" s="109"/>
      <c r="BG796" s="109"/>
      <c r="BH796" s="109"/>
      <c r="BI796" s="109"/>
      <c r="BJ796" s="109"/>
      <c r="BK796" s="109"/>
      <c r="BL796" s="109"/>
      <c r="BM796" s="109"/>
      <c r="BN796" s="109"/>
      <c r="BO796" s="109"/>
      <c r="BP796" s="109"/>
      <c r="BQ796" s="109"/>
      <c r="BR796" s="109"/>
    </row>
    <row r="797" spans="1:70" ht="15.75"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c r="AH797" s="109"/>
      <c r="AI797" s="109"/>
      <c r="AJ797" s="109"/>
      <c r="AK797" s="109"/>
      <c r="AL797" s="109"/>
      <c r="AM797" s="109"/>
      <c r="AN797" s="109"/>
      <c r="AO797" s="109"/>
      <c r="AP797" s="109"/>
      <c r="AQ797" s="109"/>
      <c r="AR797" s="109"/>
      <c r="AS797" s="109"/>
      <c r="AT797" s="109"/>
      <c r="AU797" s="109"/>
      <c r="AV797" s="109"/>
      <c r="AW797" s="109"/>
      <c r="AX797" s="109"/>
      <c r="AY797" s="109"/>
      <c r="AZ797" s="109"/>
      <c r="BA797" s="109"/>
      <c r="BB797" s="109"/>
      <c r="BC797" s="109"/>
      <c r="BD797" s="109"/>
      <c r="BE797" s="109"/>
      <c r="BF797" s="109"/>
      <c r="BG797" s="109"/>
      <c r="BH797" s="109"/>
      <c r="BI797" s="109"/>
      <c r="BJ797" s="109"/>
      <c r="BK797" s="109"/>
      <c r="BL797" s="109"/>
      <c r="BM797" s="109"/>
      <c r="BN797" s="109"/>
      <c r="BO797" s="109"/>
      <c r="BP797" s="109"/>
      <c r="BQ797" s="109"/>
      <c r="BR797" s="109"/>
    </row>
    <row r="798" spans="1:70" ht="15.75"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c r="AH798" s="109"/>
      <c r="AI798" s="109"/>
      <c r="AJ798" s="109"/>
      <c r="AK798" s="109"/>
      <c r="AL798" s="109"/>
      <c r="AM798" s="109"/>
      <c r="AN798" s="109"/>
      <c r="AO798" s="109"/>
      <c r="AP798" s="109"/>
      <c r="AQ798" s="109"/>
      <c r="AR798" s="109"/>
      <c r="AS798" s="109"/>
      <c r="AT798" s="109"/>
      <c r="AU798" s="109"/>
      <c r="AV798" s="109"/>
      <c r="AW798" s="109"/>
      <c r="AX798" s="109"/>
      <c r="AY798" s="109"/>
      <c r="AZ798" s="109"/>
      <c r="BA798" s="109"/>
      <c r="BB798" s="109"/>
      <c r="BC798" s="109"/>
      <c r="BD798" s="109"/>
      <c r="BE798" s="109"/>
      <c r="BF798" s="109"/>
      <c r="BG798" s="109"/>
      <c r="BH798" s="109"/>
      <c r="BI798" s="109"/>
      <c r="BJ798" s="109"/>
      <c r="BK798" s="109"/>
      <c r="BL798" s="109"/>
      <c r="BM798" s="109"/>
      <c r="BN798" s="109"/>
      <c r="BO798" s="109"/>
      <c r="BP798" s="109"/>
      <c r="BQ798" s="109"/>
      <c r="BR798" s="109"/>
    </row>
    <row r="799" spans="1:70" ht="15.75"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c r="AH799" s="109"/>
      <c r="AI799" s="109"/>
      <c r="AJ799" s="109"/>
      <c r="AK799" s="109"/>
      <c r="AL799" s="109"/>
      <c r="AM799" s="109"/>
      <c r="AN799" s="109"/>
      <c r="AO799" s="109"/>
      <c r="AP799" s="109"/>
      <c r="AQ799" s="109"/>
      <c r="AR799" s="109"/>
      <c r="AS799" s="109"/>
      <c r="AT799" s="109"/>
      <c r="AU799" s="109"/>
      <c r="AV799" s="109"/>
      <c r="AW799" s="109"/>
      <c r="AX799" s="109"/>
      <c r="AY799" s="109"/>
      <c r="AZ799" s="109"/>
      <c r="BA799" s="109"/>
      <c r="BB799" s="109"/>
      <c r="BC799" s="109"/>
      <c r="BD799" s="109"/>
      <c r="BE799" s="109"/>
      <c r="BF799" s="109"/>
      <c r="BG799" s="109"/>
      <c r="BH799" s="109"/>
      <c r="BI799" s="109"/>
      <c r="BJ799" s="109"/>
      <c r="BK799" s="109"/>
      <c r="BL799" s="109"/>
      <c r="BM799" s="109"/>
      <c r="BN799" s="109"/>
      <c r="BO799" s="109"/>
      <c r="BP799" s="109"/>
      <c r="BQ799" s="109"/>
      <c r="BR799" s="109"/>
    </row>
    <row r="800" spans="1:70" ht="15.75"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c r="AH800" s="109"/>
      <c r="AI800" s="109"/>
      <c r="AJ800" s="109"/>
      <c r="AK800" s="109"/>
      <c r="AL800" s="109"/>
      <c r="AM800" s="109"/>
      <c r="AN800" s="109"/>
      <c r="AO800" s="109"/>
      <c r="AP800" s="109"/>
      <c r="AQ800" s="109"/>
      <c r="AR800" s="109"/>
      <c r="AS800" s="109"/>
      <c r="AT800" s="109"/>
      <c r="AU800" s="109"/>
      <c r="AV800" s="109"/>
      <c r="AW800" s="109"/>
      <c r="AX800" s="109"/>
      <c r="AY800" s="109"/>
      <c r="AZ800" s="109"/>
      <c r="BA800" s="109"/>
      <c r="BB800" s="109"/>
      <c r="BC800" s="109"/>
      <c r="BD800" s="109"/>
      <c r="BE800" s="109"/>
      <c r="BF800" s="109"/>
      <c r="BG800" s="109"/>
      <c r="BH800" s="109"/>
      <c r="BI800" s="109"/>
      <c r="BJ800" s="109"/>
      <c r="BK800" s="109"/>
      <c r="BL800" s="109"/>
      <c r="BM800" s="109"/>
      <c r="BN800" s="109"/>
      <c r="BO800" s="109"/>
      <c r="BP800" s="109"/>
      <c r="BQ800" s="109"/>
      <c r="BR800" s="109"/>
    </row>
    <row r="801" spans="1:70" ht="15.75"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c r="AH801" s="109"/>
      <c r="AI801" s="109"/>
      <c r="AJ801" s="109"/>
      <c r="AK801" s="109"/>
      <c r="AL801" s="109"/>
      <c r="AM801" s="109"/>
      <c r="AN801" s="109"/>
      <c r="AO801" s="109"/>
      <c r="AP801" s="109"/>
      <c r="AQ801" s="109"/>
      <c r="AR801" s="109"/>
      <c r="AS801" s="109"/>
      <c r="AT801" s="109"/>
      <c r="AU801" s="109"/>
      <c r="AV801" s="109"/>
      <c r="AW801" s="109"/>
      <c r="AX801" s="109"/>
      <c r="AY801" s="109"/>
      <c r="AZ801" s="109"/>
      <c r="BA801" s="109"/>
      <c r="BB801" s="109"/>
      <c r="BC801" s="109"/>
      <c r="BD801" s="109"/>
      <c r="BE801" s="109"/>
      <c r="BF801" s="109"/>
      <c r="BG801" s="109"/>
      <c r="BH801" s="109"/>
      <c r="BI801" s="109"/>
      <c r="BJ801" s="109"/>
      <c r="BK801" s="109"/>
      <c r="BL801" s="109"/>
      <c r="BM801" s="109"/>
      <c r="BN801" s="109"/>
      <c r="BO801" s="109"/>
      <c r="BP801" s="109"/>
      <c r="BQ801" s="109"/>
      <c r="BR801" s="109"/>
    </row>
    <row r="802" spans="1:70" ht="15.75"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c r="AH802" s="109"/>
      <c r="AI802" s="109"/>
      <c r="AJ802" s="109"/>
      <c r="AK802" s="109"/>
      <c r="AL802" s="109"/>
      <c r="AM802" s="109"/>
      <c r="AN802" s="109"/>
      <c r="AO802" s="109"/>
      <c r="AP802" s="109"/>
      <c r="AQ802" s="109"/>
      <c r="AR802" s="109"/>
      <c r="AS802" s="109"/>
      <c r="AT802" s="109"/>
      <c r="AU802" s="109"/>
      <c r="AV802" s="109"/>
      <c r="AW802" s="109"/>
      <c r="AX802" s="109"/>
      <c r="AY802" s="109"/>
      <c r="AZ802" s="109"/>
      <c r="BA802" s="109"/>
      <c r="BB802" s="109"/>
      <c r="BC802" s="109"/>
      <c r="BD802" s="109"/>
      <c r="BE802" s="109"/>
      <c r="BF802" s="109"/>
      <c r="BG802" s="109"/>
      <c r="BH802" s="109"/>
      <c r="BI802" s="109"/>
      <c r="BJ802" s="109"/>
      <c r="BK802" s="109"/>
      <c r="BL802" s="109"/>
      <c r="BM802" s="109"/>
      <c r="BN802" s="109"/>
      <c r="BO802" s="109"/>
      <c r="BP802" s="109"/>
      <c r="BQ802" s="109"/>
      <c r="BR802" s="109"/>
    </row>
    <row r="803" spans="1:70" ht="15.75"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c r="AH803" s="109"/>
      <c r="AI803" s="109"/>
      <c r="AJ803" s="109"/>
      <c r="AK803" s="109"/>
      <c r="AL803" s="109"/>
      <c r="AM803" s="109"/>
      <c r="AN803" s="109"/>
      <c r="AO803" s="109"/>
      <c r="AP803" s="109"/>
      <c r="AQ803" s="109"/>
      <c r="AR803" s="109"/>
      <c r="AS803" s="109"/>
      <c r="AT803" s="109"/>
      <c r="AU803" s="109"/>
      <c r="AV803" s="109"/>
      <c r="AW803" s="109"/>
      <c r="AX803" s="109"/>
      <c r="AY803" s="109"/>
      <c r="AZ803" s="109"/>
      <c r="BA803" s="109"/>
      <c r="BB803" s="109"/>
      <c r="BC803" s="109"/>
      <c r="BD803" s="109"/>
      <c r="BE803" s="109"/>
      <c r="BF803" s="109"/>
      <c r="BG803" s="109"/>
      <c r="BH803" s="109"/>
      <c r="BI803" s="109"/>
      <c r="BJ803" s="109"/>
      <c r="BK803" s="109"/>
      <c r="BL803" s="109"/>
      <c r="BM803" s="109"/>
      <c r="BN803" s="109"/>
      <c r="BO803" s="109"/>
      <c r="BP803" s="109"/>
      <c r="BQ803" s="109"/>
      <c r="BR803" s="109"/>
    </row>
    <row r="804" spans="1:70" ht="15.75"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c r="AH804" s="109"/>
      <c r="AI804" s="109"/>
      <c r="AJ804" s="109"/>
      <c r="AK804" s="109"/>
      <c r="AL804" s="109"/>
      <c r="AM804" s="109"/>
      <c r="AN804" s="109"/>
      <c r="AO804" s="109"/>
      <c r="AP804" s="109"/>
      <c r="AQ804" s="109"/>
      <c r="AR804" s="109"/>
      <c r="AS804" s="109"/>
      <c r="AT804" s="109"/>
      <c r="AU804" s="109"/>
      <c r="AV804" s="109"/>
      <c r="AW804" s="109"/>
      <c r="AX804" s="109"/>
      <c r="AY804" s="109"/>
      <c r="AZ804" s="109"/>
      <c r="BA804" s="109"/>
      <c r="BB804" s="109"/>
      <c r="BC804" s="109"/>
      <c r="BD804" s="109"/>
      <c r="BE804" s="109"/>
      <c r="BF804" s="109"/>
      <c r="BG804" s="109"/>
      <c r="BH804" s="109"/>
      <c r="BI804" s="109"/>
      <c r="BJ804" s="109"/>
      <c r="BK804" s="109"/>
      <c r="BL804" s="109"/>
      <c r="BM804" s="109"/>
      <c r="BN804" s="109"/>
      <c r="BO804" s="109"/>
      <c r="BP804" s="109"/>
      <c r="BQ804" s="109"/>
      <c r="BR804" s="109"/>
    </row>
    <row r="805" spans="1:70" ht="15.75"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c r="AH805" s="109"/>
      <c r="AI805" s="109"/>
      <c r="AJ805" s="109"/>
      <c r="AK805" s="109"/>
      <c r="AL805" s="109"/>
      <c r="AM805" s="109"/>
      <c r="AN805" s="109"/>
      <c r="AO805" s="109"/>
      <c r="AP805" s="109"/>
      <c r="AQ805" s="109"/>
      <c r="AR805" s="109"/>
      <c r="AS805" s="109"/>
      <c r="AT805" s="109"/>
      <c r="AU805" s="109"/>
      <c r="AV805" s="109"/>
      <c r="AW805" s="109"/>
      <c r="AX805" s="109"/>
      <c r="AY805" s="109"/>
      <c r="AZ805" s="109"/>
      <c r="BA805" s="109"/>
      <c r="BB805" s="109"/>
      <c r="BC805" s="109"/>
      <c r="BD805" s="109"/>
      <c r="BE805" s="109"/>
      <c r="BF805" s="109"/>
      <c r="BG805" s="109"/>
      <c r="BH805" s="109"/>
      <c r="BI805" s="109"/>
      <c r="BJ805" s="109"/>
      <c r="BK805" s="109"/>
      <c r="BL805" s="109"/>
      <c r="BM805" s="109"/>
      <c r="BN805" s="109"/>
      <c r="BO805" s="109"/>
      <c r="BP805" s="109"/>
      <c r="BQ805" s="109"/>
      <c r="BR805" s="109"/>
    </row>
    <row r="806" spans="1:70" ht="15.75"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c r="AH806" s="109"/>
      <c r="AI806" s="109"/>
      <c r="AJ806" s="109"/>
      <c r="AK806" s="109"/>
      <c r="AL806" s="109"/>
      <c r="AM806" s="109"/>
      <c r="AN806" s="109"/>
      <c r="AO806" s="109"/>
      <c r="AP806" s="109"/>
      <c r="AQ806" s="109"/>
      <c r="AR806" s="109"/>
      <c r="AS806" s="109"/>
      <c r="AT806" s="109"/>
      <c r="AU806" s="109"/>
      <c r="AV806" s="109"/>
      <c r="AW806" s="109"/>
      <c r="AX806" s="109"/>
      <c r="AY806" s="109"/>
      <c r="AZ806" s="109"/>
      <c r="BA806" s="109"/>
      <c r="BB806" s="109"/>
      <c r="BC806" s="109"/>
      <c r="BD806" s="109"/>
      <c r="BE806" s="109"/>
      <c r="BF806" s="109"/>
      <c r="BG806" s="109"/>
      <c r="BH806" s="109"/>
      <c r="BI806" s="109"/>
      <c r="BJ806" s="109"/>
      <c r="BK806" s="109"/>
      <c r="BL806" s="109"/>
      <c r="BM806" s="109"/>
      <c r="BN806" s="109"/>
      <c r="BO806" s="109"/>
      <c r="BP806" s="109"/>
      <c r="BQ806" s="109"/>
      <c r="BR806" s="109"/>
    </row>
    <row r="807" spans="1:70" ht="15.75"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c r="AH807" s="109"/>
      <c r="AI807" s="109"/>
      <c r="AJ807" s="109"/>
      <c r="AK807" s="109"/>
      <c r="AL807" s="109"/>
      <c r="AM807" s="109"/>
      <c r="AN807" s="109"/>
      <c r="AO807" s="109"/>
      <c r="AP807" s="109"/>
      <c r="AQ807" s="109"/>
      <c r="AR807" s="109"/>
      <c r="AS807" s="109"/>
      <c r="AT807" s="109"/>
      <c r="AU807" s="109"/>
      <c r="AV807" s="109"/>
      <c r="AW807" s="109"/>
      <c r="AX807" s="109"/>
      <c r="AY807" s="109"/>
      <c r="AZ807" s="109"/>
      <c r="BA807" s="109"/>
      <c r="BB807" s="109"/>
      <c r="BC807" s="109"/>
      <c r="BD807" s="109"/>
      <c r="BE807" s="109"/>
      <c r="BF807" s="109"/>
      <c r="BG807" s="109"/>
      <c r="BH807" s="109"/>
      <c r="BI807" s="109"/>
      <c r="BJ807" s="109"/>
      <c r="BK807" s="109"/>
      <c r="BL807" s="109"/>
      <c r="BM807" s="109"/>
      <c r="BN807" s="109"/>
      <c r="BO807" s="109"/>
      <c r="BP807" s="109"/>
      <c r="BQ807" s="109"/>
      <c r="BR807" s="109"/>
    </row>
    <row r="808" spans="1:70" ht="15.75"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c r="AH808" s="109"/>
      <c r="AI808" s="109"/>
      <c r="AJ808" s="109"/>
      <c r="AK808" s="109"/>
      <c r="AL808" s="109"/>
      <c r="AM808" s="109"/>
      <c r="AN808" s="109"/>
      <c r="AO808" s="109"/>
      <c r="AP808" s="109"/>
      <c r="AQ808" s="109"/>
      <c r="AR808" s="109"/>
      <c r="AS808" s="109"/>
      <c r="AT808" s="109"/>
      <c r="AU808" s="109"/>
      <c r="AV808" s="109"/>
      <c r="AW808" s="109"/>
      <c r="AX808" s="109"/>
      <c r="AY808" s="109"/>
      <c r="AZ808" s="109"/>
      <c r="BA808" s="109"/>
      <c r="BB808" s="109"/>
      <c r="BC808" s="109"/>
      <c r="BD808" s="109"/>
      <c r="BE808" s="109"/>
      <c r="BF808" s="109"/>
      <c r="BG808" s="109"/>
      <c r="BH808" s="109"/>
      <c r="BI808" s="109"/>
      <c r="BJ808" s="109"/>
      <c r="BK808" s="109"/>
      <c r="BL808" s="109"/>
      <c r="BM808" s="109"/>
      <c r="BN808" s="109"/>
      <c r="BO808" s="109"/>
      <c r="BP808" s="109"/>
      <c r="BQ808" s="109"/>
      <c r="BR808" s="109"/>
    </row>
    <row r="809" spans="1:70" ht="15.75"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c r="AH809" s="109"/>
      <c r="AI809" s="109"/>
      <c r="AJ809" s="109"/>
      <c r="AK809" s="109"/>
      <c r="AL809" s="109"/>
      <c r="AM809" s="109"/>
      <c r="AN809" s="109"/>
      <c r="AO809" s="109"/>
      <c r="AP809" s="109"/>
      <c r="AQ809" s="109"/>
      <c r="AR809" s="109"/>
      <c r="AS809" s="109"/>
      <c r="AT809" s="109"/>
      <c r="AU809" s="109"/>
      <c r="AV809" s="109"/>
      <c r="AW809" s="109"/>
      <c r="AX809" s="109"/>
      <c r="AY809" s="109"/>
      <c r="AZ809" s="109"/>
      <c r="BA809" s="109"/>
      <c r="BB809" s="109"/>
      <c r="BC809" s="109"/>
      <c r="BD809" s="109"/>
      <c r="BE809" s="109"/>
      <c r="BF809" s="109"/>
      <c r="BG809" s="109"/>
      <c r="BH809" s="109"/>
      <c r="BI809" s="109"/>
      <c r="BJ809" s="109"/>
      <c r="BK809" s="109"/>
      <c r="BL809" s="109"/>
      <c r="BM809" s="109"/>
      <c r="BN809" s="109"/>
      <c r="BO809" s="109"/>
      <c r="BP809" s="109"/>
      <c r="BQ809" s="109"/>
      <c r="BR809" s="109"/>
    </row>
    <row r="810" spans="1:70" ht="15.75"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c r="AH810" s="109"/>
      <c r="AI810" s="109"/>
      <c r="AJ810" s="109"/>
      <c r="AK810" s="109"/>
      <c r="AL810" s="109"/>
      <c r="AM810" s="109"/>
      <c r="AN810" s="109"/>
      <c r="AO810" s="109"/>
      <c r="AP810" s="109"/>
      <c r="AQ810" s="109"/>
      <c r="AR810" s="109"/>
      <c r="AS810" s="109"/>
      <c r="AT810" s="109"/>
      <c r="AU810" s="109"/>
      <c r="AV810" s="109"/>
      <c r="AW810" s="109"/>
      <c r="AX810" s="109"/>
      <c r="AY810" s="109"/>
      <c r="AZ810" s="109"/>
      <c r="BA810" s="109"/>
      <c r="BB810" s="109"/>
      <c r="BC810" s="109"/>
      <c r="BD810" s="109"/>
      <c r="BE810" s="109"/>
      <c r="BF810" s="109"/>
      <c r="BG810" s="109"/>
      <c r="BH810" s="109"/>
      <c r="BI810" s="109"/>
      <c r="BJ810" s="109"/>
      <c r="BK810" s="109"/>
      <c r="BL810" s="109"/>
      <c r="BM810" s="109"/>
      <c r="BN810" s="109"/>
      <c r="BO810" s="109"/>
      <c r="BP810" s="109"/>
      <c r="BQ810" s="109"/>
      <c r="BR810" s="109"/>
    </row>
    <row r="811" spans="1:70" ht="15.75"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c r="AH811" s="109"/>
      <c r="AI811" s="109"/>
      <c r="AJ811" s="109"/>
      <c r="AK811" s="109"/>
      <c r="AL811" s="109"/>
      <c r="AM811" s="109"/>
      <c r="AN811" s="109"/>
      <c r="AO811" s="109"/>
      <c r="AP811" s="109"/>
      <c r="AQ811" s="109"/>
      <c r="AR811" s="109"/>
      <c r="AS811" s="109"/>
      <c r="AT811" s="109"/>
      <c r="AU811" s="109"/>
      <c r="AV811" s="109"/>
      <c r="AW811" s="109"/>
      <c r="AX811" s="109"/>
      <c r="AY811" s="109"/>
      <c r="AZ811" s="109"/>
      <c r="BA811" s="109"/>
      <c r="BB811" s="109"/>
      <c r="BC811" s="109"/>
      <c r="BD811" s="109"/>
      <c r="BE811" s="109"/>
      <c r="BF811" s="109"/>
      <c r="BG811" s="109"/>
      <c r="BH811" s="109"/>
      <c r="BI811" s="109"/>
      <c r="BJ811" s="109"/>
      <c r="BK811" s="109"/>
      <c r="BL811" s="109"/>
      <c r="BM811" s="109"/>
      <c r="BN811" s="109"/>
      <c r="BO811" s="109"/>
      <c r="BP811" s="109"/>
      <c r="BQ811" s="109"/>
      <c r="BR811" s="109"/>
    </row>
    <row r="812" spans="1:70" ht="15.75"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c r="AH812" s="109"/>
      <c r="AI812" s="109"/>
      <c r="AJ812" s="109"/>
      <c r="AK812" s="109"/>
      <c r="AL812" s="109"/>
      <c r="AM812" s="109"/>
      <c r="AN812" s="109"/>
      <c r="AO812" s="109"/>
      <c r="AP812" s="109"/>
      <c r="AQ812" s="109"/>
      <c r="AR812" s="109"/>
      <c r="AS812" s="109"/>
      <c r="AT812" s="109"/>
      <c r="AU812" s="109"/>
      <c r="AV812" s="109"/>
      <c r="AW812" s="109"/>
      <c r="AX812" s="109"/>
      <c r="AY812" s="109"/>
      <c r="AZ812" s="109"/>
      <c r="BA812" s="109"/>
      <c r="BB812" s="109"/>
      <c r="BC812" s="109"/>
      <c r="BD812" s="109"/>
      <c r="BE812" s="109"/>
      <c r="BF812" s="109"/>
      <c r="BG812" s="109"/>
      <c r="BH812" s="109"/>
      <c r="BI812" s="109"/>
      <c r="BJ812" s="109"/>
      <c r="BK812" s="109"/>
      <c r="BL812" s="109"/>
      <c r="BM812" s="109"/>
      <c r="BN812" s="109"/>
      <c r="BO812" s="109"/>
      <c r="BP812" s="109"/>
      <c r="BQ812" s="109"/>
      <c r="BR812" s="109"/>
    </row>
    <row r="813" spans="1:70" ht="15.75"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c r="AH813" s="109"/>
      <c r="AI813" s="109"/>
      <c r="AJ813" s="109"/>
      <c r="AK813" s="109"/>
      <c r="AL813" s="109"/>
      <c r="AM813" s="109"/>
      <c r="AN813" s="109"/>
      <c r="AO813" s="109"/>
      <c r="AP813" s="109"/>
      <c r="AQ813" s="109"/>
      <c r="AR813" s="109"/>
      <c r="AS813" s="109"/>
      <c r="AT813" s="109"/>
      <c r="AU813" s="109"/>
      <c r="AV813" s="109"/>
      <c r="AW813" s="109"/>
      <c r="AX813" s="109"/>
      <c r="AY813" s="109"/>
      <c r="AZ813" s="109"/>
      <c r="BA813" s="109"/>
      <c r="BB813" s="109"/>
      <c r="BC813" s="109"/>
      <c r="BD813" s="109"/>
      <c r="BE813" s="109"/>
      <c r="BF813" s="109"/>
      <c r="BG813" s="109"/>
      <c r="BH813" s="109"/>
      <c r="BI813" s="109"/>
      <c r="BJ813" s="109"/>
      <c r="BK813" s="109"/>
      <c r="BL813" s="109"/>
      <c r="BM813" s="109"/>
      <c r="BN813" s="109"/>
      <c r="BO813" s="109"/>
      <c r="BP813" s="109"/>
      <c r="BQ813" s="109"/>
      <c r="BR813" s="109"/>
    </row>
    <row r="814" spans="1:70" ht="15.75"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c r="AH814" s="109"/>
      <c r="AI814" s="109"/>
      <c r="AJ814" s="109"/>
      <c r="AK814" s="109"/>
      <c r="AL814" s="109"/>
      <c r="AM814" s="109"/>
      <c r="AN814" s="109"/>
      <c r="AO814" s="109"/>
      <c r="AP814" s="109"/>
      <c r="AQ814" s="109"/>
      <c r="AR814" s="109"/>
      <c r="AS814" s="109"/>
      <c r="AT814" s="109"/>
      <c r="AU814" s="109"/>
      <c r="AV814" s="109"/>
      <c r="AW814" s="109"/>
      <c r="AX814" s="109"/>
      <c r="AY814" s="109"/>
      <c r="AZ814" s="109"/>
      <c r="BA814" s="109"/>
      <c r="BB814" s="109"/>
      <c r="BC814" s="109"/>
      <c r="BD814" s="109"/>
      <c r="BE814" s="109"/>
      <c r="BF814" s="109"/>
      <c r="BG814" s="109"/>
      <c r="BH814" s="109"/>
      <c r="BI814" s="109"/>
      <c r="BJ814" s="109"/>
      <c r="BK814" s="109"/>
      <c r="BL814" s="109"/>
      <c r="BM814" s="109"/>
      <c r="BN814" s="109"/>
      <c r="BO814" s="109"/>
      <c r="BP814" s="109"/>
      <c r="BQ814" s="109"/>
      <c r="BR814" s="109"/>
    </row>
    <row r="815" spans="1:70" ht="15.75"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c r="AH815" s="109"/>
      <c r="AI815" s="109"/>
      <c r="AJ815" s="109"/>
      <c r="AK815" s="109"/>
      <c r="AL815" s="109"/>
      <c r="AM815" s="109"/>
      <c r="AN815" s="109"/>
      <c r="AO815" s="109"/>
      <c r="AP815" s="109"/>
      <c r="AQ815" s="109"/>
      <c r="AR815" s="109"/>
      <c r="AS815" s="109"/>
      <c r="AT815" s="109"/>
      <c r="AU815" s="109"/>
      <c r="AV815" s="109"/>
      <c r="AW815" s="109"/>
      <c r="AX815" s="109"/>
      <c r="AY815" s="109"/>
      <c r="AZ815" s="109"/>
      <c r="BA815" s="109"/>
      <c r="BB815" s="109"/>
      <c r="BC815" s="109"/>
      <c r="BD815" s="109"/>
      <c r="BE815" s="109"/>
      <c r="BF815" s="109"/>
      <c r="BG815" s="109"/>
      <c r="BH815" s="109"/>
      <c r="BI815" s="109"/>
      <c r="BJ815" s="109"/>
      <c r="BK815" s="109"/>
      <c r="BL815" s="109"/>
      <c r="BM815" s="109"/>
      <c r="BN815" s="109"/>
      <c r="BO815" s="109"/>
      <c r="BP815" s="109"/>
      <c r="BQ815" s="109"/>
      <c r="BR815" s="109"/>
    </row>
    <row r="816" spans="1:70" ht="15.75"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c r="AH816" s="109"/>
      <c r="AI816" s="109"/>
      <c r="AJ816" s="109"/>
      <c r="AK816" s="109"/>
      <c r="AL816" s="109"/>
      <c r="AM816" s="109"/>
      <c r="AN816" s="109"/>
      <c r="AO816" s="109"/>
      <c r="AP816" s="109"/>
      <c r="AQ816" s="109"/>
      <c r="AR816" s="109"/>
      <c r="AS816" s="109"/>
      <c r="AT816" s="109"/>
      <c r="AU816" s="109"/>
      <c r="AV816" s="109"/>
      <c r="AW816" s="109"/>
      <c r="AX816" s="109"/>
      <c r="AY816" s="109"/>
      <c r="AZ816" s="109"/>
      <c r="BA816" s="109"/>
      <c r="BB816" s="109"/>
      <c r="BC816" s="109"/>
      <c r="BD816" s="109"/>
      <c r="BE816" s="109"/>
      <c r="BF816" s="109"/>
      <c r="BG816" s="109"/>
      <c r="BH816" s="109"/>
      <c r="BI816" s="109"/>
      <c r="BJ816" s="109"/>
      <c r="BK816" s="109"/>
      <c r="BL816" s="109"/>
      <c r="BM816" s="109"/>
      <c r="BN816" s="109"/>
      <c r="BO816" s="109"/>
      <c r="BP816" s="109"/>
      <c r="BQ816" s="109"/>
      <c r="BR816" s="109"/>
    </row>
    <row r="817" spans="1:70" ht="15.75"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c r="AH817" s="109"/>
      <c r="AI817" s="109"/>
      <c r="AJ817" s="109"/>
      <c r="AK817" s="109"/>
      <c r="AL817" s="109"/>
      <c r="AM817" s="109"/>
      <c r="AN817" s="109"/>
      <c r="AO817" s="109"/>
      <c r="AP817" s="109"/>
      <c r="AQ817" s="109"/>
      <c r="AR817" s="109"/>
      <c r="AS817" s="109"/>
      <c r="AT817" s="109"/>
      <c r="AU817" s="109"/>
      <c r="AV817" s="109"/>
      <c r="AW817" s="109"/>
      <c r="AX817" s="109"/>
      <c r="AY817" s="109"/>
      <c r="AZ817" s="109"/>
      <c r="BA817" s="109"/>
      <c r="BB817" s="109"/>
      <c r="BC817" s="109"/>
      <c r="BD817" s="109"/>
      <c r="BE817" s="109"/>
      <c r="BF817" s="109"/>
      <c r="BG817" s="109"/>
      <c r="BH817" s="109"/>
      <c r="BI817" s="109"/>
      <c r="BJ817" s="109"/>
      <c r="BK817" s="109"/>
      <c r="BL817" s="109"/>
      <c r="BM817" s="109"/>
      <c r="BN817" s="109"/>
      <c r="BO817" s="109"/>
      <c r="BP817" s="109"/>
      <c r="BQ817" s="109"/>
      <c r="BR817" s="109"/>
    </row>
    <row r="818" spans="1:70" ht="15.75"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c r="AH818" s="109"/>
      <c r="AI818" s="109"/>
      <c r="AJ818" s="109"/>
      <c r="AK818" s="109"/>
      <c r="AL818" s="109"/>
      <c r="AM818" s="109"/>
      <c r="AN818" s="109"/>
      <c r="AO818" s="109"/>
      <c r="AP818" s="109"/>
      <c r="AQ818" s="109"/>
      <c r="AR818" s="109"/>
      <c r="AS818" s="109"/>
      <c r="AT818" s="109"/>
      <c r="AU818" s="109"/>
      <c r="AV818" s="109"/>
      <c r="AW818" s="109"/>
      <c r="AX818" s="109"/>
      <c r="AY818" s="109"/>
      <c r="AZ818" s="109"/>
      <c r="BA818" s="109"/>
      <c r="BB818" s="109"/>
      <c r="BC818" s="109"/>
      <c r="BD818" s="109"/>
      <c r="BE818" s="109"/>
      <c r="BF818" s="109"/>
      <c r="BG818" s="109"/>
      <c r="BH818" s="109"/>
      <c r="BI818" s="109"/>
      <c r="BJ818" s="109"/>
      <c r="BK818" s="109"/>
      <c r="BL818" s="109"/>
      <c r="BM818" s="109"/>
      <c r="BN818" s="109"/>
      <c r="BO818" s="109"/>
      <c r="BP818" s="109"/>
      <c r="BQ818" s="109"/>
      <c r="BR818" s="109"/>
    </row>
    <row r="819" spans="1:70" ht="15.75"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c r="AH819" s="109"/>
      <c r="AI819" s="109"/>
      <c r="AJ819" s="109"/>
      <c r="AK819" s="109"/>
      <c r="AL819" s="109"/>
      <c r="AM819" s="109"/>
      <c r="AN819" s="109"/>
      <c r="AO819" s="109"/>
      <c r="AP819" s="109"/>
      <c r="AQ819" s="109"/>
      <c r="AR819" s="109"/>
      <c r="AS819" s="109"/>
      <c r="AT819" s="109"/>
      <c r="AU819" s="109"/>
      <c r="AV819" s="109"/>
      <c r="AW819" s="109"/>
      <c r="AX819" s="109"/>
      <c r="AY819" s="109"/>
      <c r="AZ819" s="109"/>
      <c r="BA819" s="109"/>
      <c r="BB819" s="109"/>
      <c r="BC819" s="109"/>
      <c r="BD819" s="109"/>
      <c r="BE819" s="109"/>
      <c r="BF819" s="109"/>
      <c r="BG819" s="109"/>
      <c r="BH819" s="109"/>
      <c r="BI819" s="109"/>
      <c r="BJ819" s="109"/>
      <c r="BK819" s="109"/>
      <c r="BL819" s="109"/>
      <c r="BM819" s="109"/>
      <c r="BN819" s="109"/>
      <c r="BO819" s="109"/>
      <c r="BP819" s="109"/>
      <c r="BQ819" s="109"/>
      <c r="BR819" s="109"/>
    </row>
    <row r="820" spans="1:70" ht="15.75"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c r="AH820" s="109"/>
      <c r="AI820" s="109"/>
      <c r="AJ820" s="109"/>
      <c r="AK820" s="109"/>
      <c r="AL820" s="109"/>
      <c r="AM820" s="109"/>
      <c r="AN820" s="109"/>
      <c r="AO820" s="109"/>
      <c r="AP820" s="109"/>
      <c r="AQ820" s="109"/>
      <c r="AR820" s="109"/>
      <c r="AS820" s="109"/>
      <c r="AT820" s="109"/>
      <c r="AU820" s="109"/>
      <c r="AV820" s="109"/>
      <c r="AW820" s="109"/>
      <c r="AX820" s="109"/>
      <c r="AY820" s="109"/>
      <c r="AZ820" s="109"/>
      <c r="BA820" s="109"/>
      <c r="BB820" s="109"/>
      <c r="BC820" s="109"/>
      <c r="BD820" s="109"/>
      <c r="BE820" s="109"/>
      <c r="BF820" s="109"/>
      <c r="BG820" s="109"/>
      <c r="BH820" s="109"/>
      <c r="BI820" s="109"/>
      <c r="BJ820" s="109"/>
      <c r="BK820" s="109"/>
      <c r="BL820" s="109"/>
      <c r="BM820" s="109"/>
      <c r="BN820" s="109"/>
      <c r="BO820" s="109"/>
      <c r="BP820" s="109"/>
      <c r="BQ820" s="109"/>
      <c r="BR820" s="109"/>
    </row>
    <row r="821" spans="1:70" ht="15.75"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c r="AH821" s="109"/>
      <c r="AI821" s="109"/>
      <c r="AJ821" s="109"/>
      <c r="AK821" s="109"/>
      <c r="AL821" s="109"/>
      <c r="AM821" s="109"/>
      <c r="AN821" s="109"/>
      <c r="AO821" s="109"/>
      <c r="AP821" s="109"/>
      <c r="AQ821" s="109"/>
      <c r="AR821" s="109"/>
      <c r="AS821" s="109"/>
      <c r="AT821" s="109"/>
      <c r="AU821" s="109"/>
      <c r="AV821" s="109"/>
      <c r="AW821" s="109"/>
      <c r="AX821" s="109"/>
      <c r="AY821" s="109"/>
      <c r="AZ821" s="109"/>
      <c r="BA821" s="109"/>
      <c r="BB821" s="109"/>
      <c r="BC821" s="109"/>
      <c r="BD821" s="109"/>
      <c r="BE821" s="109"/>
      <c r="BF821" s="109"/>
      <c r="BG821" s="109"/>
      <c r="BH821" s="109"/>
      <c r="BI821" s="109"/>
      <c r="BJ821" s="109"/>
      <c r="BK821" s="109"/>
      <c r="BL821" s="109"/>
      <c r="BM821" s="109"/>
      <c r="BN821" s="109"/>
      <c r="BO821" s="109"/>
      <c r="BP821" s="109"/>
      <c r="BQ821" s="109"/>
      <c r="BR821" s="109"/>
    </row>
    <row r="822" spans="1:70" ht="15.75"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c r="AH822" s="109"/>
      <c r="AI822" s="109"/>
      <c r="AJ822" s="109"/>
      <c r="AK822" s="109"/>
      <c r="AL822" s="109"/>
      <c r="AM822" s="109"/>
      <c r="AN822" s="109"/>
      <c r="AO822" s="109"/>
      <c r="AP822" s="109"/>
      <c r="AQ822" s="109"/>
      <c r="AR822" s="109"/>
      <c r="AS822" s="109"/>
      <c r="AT822" s="109"/>
      <c r="AU822" s="109"/>
      <c r="AV822" s="109"/>
      <c r="AW822" s="109"/>
      <c r="AX822" s="109"/>
      <c r="AY822" s="109"/>
      <c r="AZ822" s="109"/>
      <c r="BA822" s="109"/>
      <c r="BB822" s="109"/>
      <c r="BC822" s="109"/>
      <c r="BD822" s="109"/>
      <c r="BE822" s="109"/>
      <c r="BF822" s="109"/>
      <c r="BG822" s="109"/>
      <c r="BH822" s="109"/>
      <c r="BI822" s="109"/>
      <c r="BJ822" s="109"/>
      <c r="BK822" s="109"/>
      <c r="BL822" s="109"/>
      <c r="BM822" s="109"/>
      <c r="BN822" s="109"/>
      <c r="BO822" s="109"/>
      <c r="BP822" s="109"/>
      <c r="BQ822" s="109"/>
      <c r="BR822" s="109"/>
    </row>
    <row r="823" spans="1:70" ht="15.75"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c r="AH823" s="109"/>
      <c r="AI823" s="109"/>
      <c r="AJ823" s="109"/>
      <c r="AK823" s="109"/>
      <c r="AL823" s="109"/>
      <c r="AM823" s="109"/>
      <c r="AN823" s="109"/>
      <c r="AO823" s="109"/>
      <c r="AP823" s="109"/>
      <c r="AQ823" s="109"/>
      <c r="AR823" s="109"/>
      <c r="AS823" s="109"/>
      <c r="AT823" s="109"/>
      <c r="AU823" s="109"/>
      <c r="AV823" s="109"/>
      <c r="AW823" s="109"/>
      <c r="AX823" s="109"/>
      <c r="AY823" s="109"/>
      <c r="AZ823" s="109"/>
      <c r="BA823" s="109"/>
      <c r="BB823" s="109"/>
      <c r="BC823" s="109"/>
      <c r="BD823" s="109"/>
      <c r="BE823" s="109"/>
      <c r="BF823" s="109"/>
      <c r="BG823" s="109"/>
      <c r="BH823" s="109"/>
      <c r="BI823" s="109"/>
      <c r="BJ823" s="109"/>
      <c r="BK823" s="109"/>
      <c r="BL823" s="109"/>
      <c r="BM823" s="109"/>
      <c r="BN823" s="109"/>
      <c r="BO823" s="109"/>
      <c r="BP823" s="109"/>
      <c r="BQ823" s="109"/>
      <c r="BR823" s="109"/>
    </row>
    <row r="824" spans="1:70" ht="15.75"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c r="AH824" s="109"/>
      <c r="AI824" s="109"/>
      <c r="AJ824" s="109"/>
      <c r="AK824" s="109"/>
      <c r="AL824" s="109"/>
      <c r="AM824" s="109"/>
      <c r="AN824" s="109"/>
      <c r="AO824" s="109"/>
      <c r="AP824" s="109"/>
      <c r="AQ824" s="109"/>
      <c r="AR824" s="109"/>
      <c r="AS824" s="109"/>
      <c r="AT824" s="109"/>
      <c r="AU824" s="109"/>
      <c r="AV824" s="109"/>
      <c r="AW824" s="109"/>
      <c r="AX824" s="109"/>
      <c r="AY824" s="109"/>
      <c r="AZ824" s="109"/>
      <c r="BA824" s="109"/>
      <c r="BB824" s="109"/>
      <c r="BC824" s="109"/>
      <c r="BD824" s="109"/>
      <c r="BE824" s="109"/>
      <c r="BF824" s="109"/>
      <c r="BG824" s="109"/>
      <c r="BH824" s="109"/>
      <c r="BI824" s="109"/>
      <c r="BJ824" s="109"/>
      <c r="BK824" s="109"/>
      <c r="BL824" s="109"/>
      <c r="BM824" s="109"/>
      <c r="BN824" s="109"/>
      <c r="BO824" s="109"/>
      <c r="BP824" s="109"/>
      <c r="BQ824" s="109"/>
      <c r="BR824" s="109"/>
    </row>
    <row r="825" spans="1:70" ht="15.75"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c r="AH825" s="109"/>
      <c r="AI825" s="109"/>
      <c r="AJ825" s="109"/>
      <c r="AK825" s="109"/>
      <c r="AL825" s="109"/>
      <c r="AM825" s="109"/>
      <c r="AN825" s="109"/>
      <c r="AO825" s="109"/>
      <c r="AP825" s="109"/>
      <c r="AQ825" s="109"/>
      <c r="AR825" s="109"/>
      <c r="AS825" s="109"/>
      <c r="AT825" s="109"/>
      <c r="AU825" s="109"/>
      <c r="AV825" s="109"/>
      <c r="AW825" s="109"/>
      <c r="AX825" s="109"/>
      <c r="AY825" s="109"/>
      <c r="AZ825" s="109"/>
      <c r="BA825" s="109"/>
      <c r="BB825" s="109"/>
      <c r="BC825" s="109"/>
      <c r="BD825" s="109"/>
      <c r="BE825" s="109"/>
      <c r="BF825" s="109"/>
      <c r="BG825" s="109"/>
      <c r="BH825" s="109"/>
      <c r="BI825" s="109"/>
      <c r="BJ825" s="109"/>
      <c r="BK825" s="109"/>
      <c r="BL825" s="109"/>
      <c r="BM825" s="109"/>
      <c r="BN825" s="109"/>
      <c r="BO825" s="109"/>
      <c r="BP825" s="109"/>
      <c r="BQ825" s="109"/>
      <c r="BR825" s="109"/>
    </row>
    <row r="826" spans="1:70" ht="15.75"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c r="AH826" s="109"/>
      <c r="AI826" s="109"/>
      <c r="AJ826" s="109"/>
      <c r="AK826" s="109"/>
      <c r="AL826" s="109"/>
      <c r="AM826" s="109"/>
      <c r="AN826" s="109"/>
      <c r="AO826" s="109"/>
      <c r="AP826" s="109"/>
      <c r="AQ826" s="109"/>
      <c r="AR826" s="109"/>
      <c r="AS826" s="109"/>
      <c r="AT826" s="109"/>
      <c r="AU826" s="109"/>
      <c r="AV826" s="109"/>
      <c r="AW826" s="109"/>
      <c r="AX826" s="109"/>
      <c r="AY826" s="109"/>
      <c r="AZ826" s="109"/>
      <c r="BA826" s="109"/>
      <c r="BB826" s="109"/>
      <c r="BC826" s="109"/>
      <c r="BD826" s="109"/>
      <c r="BE826" s="109"/>
      <c r="BF826" s="109"/>
      <c r="BG826" s="109"/>
      <c r="BH826" s="109"/>
      <c r="BI826" s="109"/>
      <c r="BJ826" s="109"/>
      <c r="BK826" s="109"/>
      <c r="BL826" s="109"/>
      <c r="BM826" s="109"/>
      <c r="BN826" s="109"/>
      <c r="BO826" s="109"/>
      <c r="BP826" s="109"/>
      <c r="BQ826" s="109"/>
      <c r="BR826" s="109"/>
    </row>
    <row r="827" spans="1:70" ht="15.75"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c r="AH827" s="109"/>
      <c r="AI827" s="109"/>
      <c r="AJ827" s="109"/>
      <c r="AK827" s="109"/>
      <c r="AL827" s="109"/>
      <c r="AM827" s="109"/>
      <c r="AN827" s="109"/>
      <c r="AO827" s="109"/>
      <c r="AP827" s="109"/>
      <c r="AQ827" s="109"/>
      <c r="AR827" s="109"/>
      <c r="AS827" s="109"/>
      <c r="AT827" s="109"/>
      <c r="AU827" s="109"/>
      <c r="AV827" s="109"/>
      <c r="AW827" s="109"/>
      <c r="AX827" s="109"/>
      <c r="AY827" s="109"/>
      <c r="AZ827" s="109"/>
      <c r="BA827" s="109"/>
      <c r="BB827" s="109"/>
      <c r="BC827" s="109"/>
      <c r="BD827" s="109"/>
      <c r="BE827" s="109"/>
      <c r="BF827" s="109"/>
      <c r="BG827" s="109"/>
      <c r="BH827" s="109"/>
      <c r="BI827" s="109"/>
      <c r="BJ827" s="109"/>
      <c r="BK827" s="109"/>
      <c r="BL827" s="109"/>
      <c r="BM827" s="109"/>
      <c r="BN827" s="109"/>
      <c r="BO827" s="109"/>
      <c r="BP827" s="109"/>
      <c r="BQ827" s="109"/>
      <c r="BR827" s="109"/>
    </row>
    <row r="828" spans="1:70" ht="15.75"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c r="AH828" s="109"/>
      <c r="AI828" s="109"/>
      <c r="AJ828" s="109"/>
      <c r="AK828" s="109"/>
      <c r="AL828" s="109"/>
      <c r="AM828" s="109"/>
      <c r="AN828" s="109"/>
      <c r="AO828" s="109"/>
      <c r="AP828" s="109"/>
      <c r="AQ828" s="109"/>
      <c r="AR828" s="109"/>
      <c r="AS828" s="109"/>
      <c r="AT828" s="109"/>
      <c r="AU828" s="109"/>
      <c r="AV828" s="109"/>
      <c r="AW828" s="109"/>
      <c r="AX828" s="109"/>
      <c r="AY828" s="109"/>
      <c r="AZ828" s="109"/>
      <c r="BA828" s="109"/>
      <c r="BB828" s="109"/>
      <c r="BC828" s="109"/>
      <c r="BD828" s="109"/>
      <c r="BE828" s="109"/>
      <c r="BF828" s="109"/>
      <c r="BG828" s="109"/>
      <c r="BH828" s="109"/>
      <c r="BI828" s="109"/>
      <c r="BJ828" s="109"/>
      <c r="BK828" s="109"/>
      <c r="BL828" s="109"/>
      <c r="BM828" s="109"/>
      <c r="BN828" s="109"/>
      <c r="BO828" s="109"/>
      <c r="BP828" s="109"/>
      <c r="BQ828" s="109"/>
      <c r="BR828" s="109"/>
    </row>
    <row r="829" spans="1:70" ht="15.75"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c r="AH829" s="109"/>
      <c r="AI829" s="109"/>
      <c r="AJ829" s="109"/>
      <c r="AK829" s="109"/>
      <c r="AL829" s="109"/>
      <c r="AM829" s="109"/>
      <c r="AN829" s="109"/>
      <c r="AO829" s="109"/>
      <c r="AP829" s="109"/>
      <c r="AQ829" s="109"/>
      <c r="AR829" s="109"/>
      <c r="AS829" s="109"/>
      <c r="AT829" s="109"/>
      <c r="AU829" s="109"/>
      <c r="AV829" s="109"/>
      <c r="AW829" s="109"/>
      <c r="AX829" s="109"/>
      <c r="AY829" s="109"/>
      <c r="AZ829" s="109"/>
      <c r="BA829" s="109"/>
      <c r="BB829" s="109"/>
      <c r="BC829" s="109"/>
      <c r="BD829" s="109"/>
      <c r="BE829" s="109"/>
      <c r="BF829" s="109"/>
      <c r="BG829" s="109"/>
      <c r="BH829" s="109"/>
      <c r="BI829" s="109"/>
      <c r="BJ829" s="109"/>
      <c r="BK829" s="109"/>
      <c r="BL829" s="109"/>
      <c r="BM829" s="109"/>
      <c r="BN829" s="109"/>
      <c r="BO829" s="109"/>
      <c r="BP829" s="109"/>
      <c r="BQ829" s="109"/>
      <c r="BR829" s="109"/>
    </row>
    <row r="830" spans="1:70" ht="15.75"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c r="AH830" s="109"/>
      <c r="AI830" s="109"/>
      <c r="AJ830" s="109"/>
      <c r="AK830" s="109"/>
      <c r="AL830" s="109"/>
      <c r="AM830" s="109"/>
      <c r="AN830" s="109"/>
      <c r="AO830" s="109"/>
      <c r="AP830" s="109"/>
      <c r="AQ830" s="109"/>
      <c r="AR830" s="109"/>
      <c r="AS830" s="109"/>
      <c r="AT830" s="109"/>
      <c r="AU830" s="109"/>
      <c r="AV830" s="109"/>
      <c r="AW830" s="109"/>
      <c r="AX830" s="109"/>
      <c r="AY830" s="109"/>
      <c r="AZ830" s="109"/>
      <c r="BA830" s="109"/>
      <c r="BB830" s="109"/>
      <c r="BC830" s="109"/>
      <c r="BD830" s="109"/>
      <c r="BE830" s="109"/>
      <c r="BF830" s="109"/>
      <c r="BG830" s="109"/>
      <c r="BH830" s="109"/>
      <c r="BI830" s="109"/>
      <c r="BJ830" s="109"/>
      <c r="BK830" s="109"/>
      <c r="BL830" s="109"/>
      <c r="BM830" s="109"/>
      <c r="BN830" s="109"/>
      <c r="BO830" s="109"/>
      <c r="BP830" s="109"/>
      <c r="BQ830" s="109"/>
      <c r="BR830" s="109"/>
    </row>
    <row r="831" spans="1:70" ht="15.75"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c r="AH831" s="109"/>
      <c r="AI831" s="109"/>
      <c r="AJ831" s="109"/>
      <c r="AK831" s="109"/>
      <c r="AL831" s="109"/>
      <c r="AM831" s="109"/>
      <c r="AN831" s="109"/>
      <c r="AO831" s="109"/>
      <c r="AP831" s="109"/>
      <c r="AQ831" s="109"/>
      <c r="AR831" s="109"/>
      <c r="AS831" s="109"/>
      <c r="AT831" s="109"/>
      <c r="AU831" s="109"/>
      <c r="AV831" s="109"/>
      <c r="AW831" s="109"/>
      <c r="AX831" s="109"/>
      <c r="AY831" s="109"/>
      <c r="AZ831" s="109"/>
      <c r="BA831" s="109"/>
      <c r="BB831" s="109"/>
      <c r="BC831" s="109"/>
      <c r="BD831" s="109"/>
      <c r="BE831" s="109"/>
      <c r="BF831" s="109"/>
      <c r="BG831" s="109"/>
      <c r="BH831" s="109"/>
      <c r="BI831" s="109"/>
      <c r="BJ831" s="109"/>
      <c r="BK831" s="109"/>
      <c r="BL831" s="109"/>
      <c r="BM831" s="109"/>
      <c r="BN831" s="109"/>
      <c r="BO831" s="109"/>
      <c r="BP831" s="109"/>
      <c r="BQ831" s="109"/>
      <c r="BR831" s="109"/>
    </row>
    <row r="832" spans="1:70" ht="15.75"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c r="AH832" s="109"/>
      <c r="AI832" s="109"/>
      <c r="AJ832" s="109"/>
      <c r="AK832" s="109"/>
      <c r="AL832" s="109"/>
      <c r="AM832" s="109"/>
      <c r="AN832" s="109"/>
      <c r="AO832" s="109"/>
      <c r="AP832" s="109"/>
      <c r="AQ832" s="109"/>
      <c r="AR832" s="109"/>
      <c r="AS832" s="109"/>
      <c r="AT832" s="109"/>
      <c r="AU832" s="109"/>
      <c r="AV832" s="109"/>
      <c r="AW832" s="109"/>
      <c r="AX832" s="109"/>
      <c r="AY832" s="109"/>
      <c r="AZ832" s="109"/>
      <c r="BA832" s="109"/>
      <c r="BB832" s="109"/>
      <c r="BC832" s="109"/>
      <c r="BD832" s="109"/>
      <c r="BE832" s="109"/>
      <c r="BF832" s="109"/>
      <c r="BG832" s="109"/>
      <c r="BH832" s="109"/>
      <c r="BI832" s="109"/>
      <c r="BJ832" s="109"/>
      <c r="BK832" s="109"/>
      <c r="BL832" s="109"/>
      <c r="BM832" s="109"/>
      <c r="BN832" s="109"/>
      <c r="BO832" s="109"/>
      <c r="BP832" s="109"/>
      <c r="BQ832" s="109"/>
      <c r="BR832" s="109"/>
    </row>
    <row r="833" spans="1:70" ht="15.75"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c r="AH833" s="109"/>
      <c r="AI833" s="109"/>
      <c r="AJ833" s="109"/>
      <c r="AK833" s="109"/>
      <c r="AL833" s="109"/>
      <c r="AM833" s="109"/>
      <c r="AN833" s="109"/>
      <c r="AO833" s="109"/>
      <c r="AP833" s="109"/>
      <c r="AQ833" s="109"/>
      <c r="AR833" s="109"/>
      <c r="AS833" s="109"/>
      <c r="AT833" s="109"/>
      <c r="AU833" s="109"/>
      <c r="AV833" s="109"/>
      <c r="AW833" s="109"/>
      <c r="AX833" s="109"/>
      <c r="AY833" s="109"/>
      <c r="AZ833" s="109"/>
      <c r="BA833" s="109"/>
      <c r="BB833" s="109"/>
      <c r="BC833" s="109"/>
      <c r="BD833" s="109"/>
      <c r="BE833" s="109"/>
      <c r="BF833" s="109"/>
      <c r="BG833" s="109"/>
      <c r="BH833" s="109"/>
      <c r="BI833" s="109"/>
      <c r="BJ833" s="109"/>
      <c r="BK833" s="109"/>
      <c r="BL833" s="109"/>
      <c r="BM833" s="109"/>
      <c r="BN833" s="109"/>
      <c r="BO833" s="109"/>
      <c r="BP833" s="109"/>
      <c r="BQ833" s="109"/>
      <c r="BR833" s="109"/>
    </row>
    <row r="834" spans="1:70" ht="15.75"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09"/>
      <c r="AL834" s="109"/>
      <c r="AM834" s="109"/>
      <c r="AN834" s="109"/>
      <c r="AO834" s="109"/>
      <c r="AP834" s="109"/>
      <c r="AQ834" s="109"/>
      <c r="AR834" s="109"/>
      <c r="AS834" s="109"/>
      <c r="AT834" s="109"/>
      <c r="AU834" s="109"/>
      <c r="AV834" s="109"/>
      <c r="AW834" s="109"/>
      <c r="AX834" s="109"/>
      <c r="AY834" s="109"/>
      <c r="AZ834" s="109"/>
      <c r="BA834" s="109"/>
      <c r="BB834" s="109"/>
      <c r="BC834" s="109"/>
      <c r="BD834" s="109"/>
      <c r="BE834" s="109"/>
      <c r="BF834" s="109"/>
      <c r="BG834" s="109"/>
      <c r="BH834" s="109"/>
      <c r="BI834" s="109"/>
      <c r="BJ834" s="109"/>
      <c r="BK834" s="109"/>
      <c r="BL834" s="109"/>
      <c r="BM834" s="109"/>
      <c r="BN834" s="109"/>
      <c r="BO834" s="109"/>
      <c r="BP834" s="109"/>
      <c r="BQ834" s="109"/>
      <c r="BR834" s="109"/>
    </row>
    <row r="835" spans="1:70" ht="15.75"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c r="AH835" s="109"/>
      <c r="AI835" s="109"/>
      <c r="AJ835" s="109"/>
      <c r="AK835" s="109"/>
      <c r="AL835" s="109"/>
      <c r="AM835" s="109"/>
      <c r="AN835" s="109"/>
      <c r="AO835" s="109"/>
      <c r="AP835" s="109"/>
      <c r="AQ835" s="109"/>
      <c r="AR835" s="109"/>
      <c r="AS835" s="109"/>
      <c r="AT835" s="109"/>
      <c r="AU835" s="109"/>
      <c r="AV835" s="109"/>
      <c r="AW835" s="109"/>
      <c r="AX835" s="109"/>
      <c r="AY835" s="109"/>
      <c r="AZ835" s="109"/>
      <c r="BA835" s="109"/>
      <c r="BB835" s="109"/>
      <c r="BC835" s="109"/>
      <c r="BD835" s="109"/>
      <c r="BE835" s="109"/>
      <c r="BF835" s="109"/>
      <c r="BG835" s="109"/>
      <c r="BH835" s="109"/>
      <c r="BI835" s="109"/>
      <c r="BJ835" s="109"/>
      <c r="BK835" s="109"/>
      <c r="BL835" s="109"/>
      <c r="BM835" s="109"/>
      <c r="BN835" s="109"/>
      <c r="BO835" s="109"/>
      <c r="BP835" s="109"/>
      <c r="BQ835" s="109"/>
      <c r="BR835" s="109"/>
    </row>
    <row r="836" spans="1:70" ht="15.75"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c r="AH836" s="109"/>
      <c r="AI836" s="109"/>
      <c r="AJ836" s="109"/>
      <c r="AK836" s="109"/>
      <c r="AL836" s="109"/>
      <c r="AM836" s="109"/>
      <c r="AN836" s="109"/>
      <c r="AO836" s="109"/>
      <c r="AP836" s="109"/>
      <c r="AQ836" s="109"/>
      <c r="AR836" s="109"/>
      <c r="AS836" s="109"/>
      <c r="AT836" s="109"/>
      <c r="AU836" s="109"/>
      <c r="AV836" s="109"/>
      <c r="AW836" s="109"/>
      <c r="AX836" s="109"/>
      <c r="AY836" s="109"/>
      <c r="AZ836" s="109"/>
      <c r="BA836" s="109"/>
      <c r="BB836" s="109"/>
      <c r="BC836" s="109"/>
      <c r="BD836" s="109"/>
      <c r="BE836" s="109"/>
      <c r="BF836" s="109"/>
      <c r="BG836" s="109"/>
      <c r="BH836" s="109"/>
      <c r="BI836" s="109"/>
      <c r="BJ836" s="109"/>
      <c r="BK836" s="109"/>
      <c r="BL836" s="109"/>
      <c r="BM836" s="109"/>
      <c r="BN836" s="109"/>
      <c r="BO836" s="109"/>
      <c r="BP836" s="109"/>
      <c r="BQ836" s="109"/>
      <c r="BR836" s="109"/>
    </row>
    <row r="837" spans="1:70" ht="15.75"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c r="AH837" s="109"/>
      <c r="AI837" s="109"/>
      <c r="AJ837" s="109"/>
      <c r="AK837" s="109"/>
      <c r="AL837" s="109"/>
      <c r="AM837" s="109"/>
      <c r="AN837" s="109"/>
      <c r="AO837" s="109"/>
      <c r="AP837" s="109"/>
      <c r="AQ837" s="109"/>
      <c r="AR837" s="109"/>
      <c r="AS837" s="109"/>
      <c r="AT837" s="109"/>
      <c r="AU837" s="109"/>
      <c r="AV837" s="109"/>
      <c r="AW837" s="109"/>
      <c r="AX837" s="109"/>
      <c r="AY837" s="109"/>
      <c r="AZ837" s="109"/>
      <c r="BA837" s="109"/>
      <c r="BB837" s="109"/>
      <c r="BC837" s="109"/>
      <c r="BD837" s="109"/>
      <c r="BE837" s="109"/>
      <c r="BF837" s="109"/>
      <c r="BG837" s="109"/>
      <c r="BH837" s="109"/>
      <c r="BI837" s="109"/>
      <c r="BJ837" s="109"/>
      <c r="BK837" s="109"/>
      <c r="BL837" s="109"/>
      <c r="BM837" s="109"/>
      <c r="BN837" s="109"/>
      <c r="BO837" s="109"/>
      <c r="BP837" s="109"/>
      <c r="BQ837" s="109"/>
      <c r="BR837" s="109"/>
    </row>
    <row r="838" spans="1:70" ht="15.75"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c r="AH838" s="109"/>
      <c r="AI838" s="109"/>
      <c r="AJ838" s="109"/>
      <c r="AK838" s="109"/>
      <c r="AL838" s="109"/>
      <c r="AM838" s="109"/>
      <c r="AN838" s="109"/>
      <c r="AO838" s="109"/>
      <c r="AP838" s="109"/>
      <c r="AQ838" s="109"/>
      <c r="AR838" s="109"/>
      <c r="AS838" s="109"/>
      <c r="AT838" s="109"/>
      <c r="AU838" s="109"/>
      <c r="AV838" s="109"/>
      <c r="AW838" s="109"/>
      <c r="AX838" s="109"/>
      <c r="AY838" s="109"/>
      <c r="AZ838" s="109"/>
      <c r="BA838" s="109"/>
      <c r="BB838" s="109"/>
      <c r="BC838" s="109"/>
      <c r="BD838" s="109"/>
      <c r="BE838" s="109"/>
      <c r="BF838" s="109"/>
      <c r="BG838" s="109"/>
      <c r="BH838" s="109"/>
      <c r="BI838" s="109"/>
      <c r="BJ838" s="109"/>
      <c r="BK838" s="109"/>
      <c r="BL838" s="109"/>
      <c r="BM838" s="109"/>
      <c r="BN838" s="109"/>
      <c r="BO838" s="109"/>
      <c r="BP838" s="109"/>
      <c r="BQ838" s="109"/>
      <c r="BR838" s="109"/>
    </row>
    <row r="839" spans="1:70" ht="15.75"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c r="AH839" s="109"/>
      <c r="AI839" s="109"/>
      <c r="AJ839" s="109"/>
      <c r="AK839" s="109"/>
      <c r="AL839" s="109"/>
      <c r="AM839" s="109"/>
      <c r="AN839" s="109"/>
      <c r="AO839" s="109"/>
      <c r="AP839" s="109"/>
      <c r="AQ839" s="109"/>
      <c r="AR839" s="109"/>
      <c r="AS839" s="109"/>
      <c r="AT839" s="109"/>
      <c r="AU839" s="109"/>
      <c r="AV839" s="109"/>
      <c r="AW839" s="109"/>
      <c r="AX839" s="109"/>
      <c r="AY839" s="109"/>
      <c r="AZ839" s="109"/>
      <c r="BA839" s="109"/>
      <c r="BB839" s="109"/>
      <c r="BC839" s="109"/>
      <c r="BD839" s="109"/>
      <c r="BE839" s="109"/>
      <c r="BF839" s="109"/>
      <c r="BG839" s="109"/>
      <c r="BH839" s="109"/>
      <c r="BI839" s="109"/>
      <c r="BJ839" s="109"/>
      <c r="BK839" s="109"/>
      <c r="BL839" s="109"/>
      <c r="BM839" s="109"/>
      <c r="BN839" s="109"/>
      <c r="BO839" s="109"/>
      <c r="BP839" s="109"/>
      <c r="BQ839" s="109"/>
      <c r="BR839" s="109"/>
    </row>
    <row r="840" spans="1:70" ht="15.75"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c r="AH840" s="109"/>
      <c r="AI840" s="109"/>
      <c r="AJ840" s="109"/>
      <c r="AK840" s="109"/>
      <c r="AL840" s="109"/>
      <c r="AM840" s="109"/>
      <c r="AN840" s="109"/>
      <c r="AO840" s="109"/>
      <c r="AP840" s="109"/>
      <c r="AQ840" s="109"/>
      <c r="AR840" s="109"/>
      <c r="AS840" s="109"/>
      <c r="AT840" s="109"/>
      <c r="AU840" s="109"/>
      <c r="AV840" s="109"/>
      <c r="AW840" s="109"/>
      <c r="AX840" s="109"/>
      <c r="AY840" s="109"/>
      <c r="AZ840" s="109"/>
      <c r="BA840" s="109"/>
      <c r="BB840" s="109"/>
      <c r="BC840" s="109"/>
      <c r="BD840" s="109"/>
      <c r="BE840" s="109"/>
      <c r="BF840" s="109"/>
      <c r="BG840" s="109"/>
      <c r="BH840" s="109"/>
      <c r="BI840" s="109"/>
      <c r="BJ840" s="109"/>
      <c r="BK840" s="109"/>
      <c r="BL840" s="109"/>
      <c r="BM840" s="109"/>
      <c r="BN840" s="109"/>
      <c r="BO840" s="109"/>
      <c r="BP840" s="109"/>
      <c r="BQ840" s="109"/>
      <c r="BR840" s="109"/>
    </row>
    <row r="841" spans="1:70" ht="15.75"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c r="AH841" s="109"/>
      <c r="AI841" s="109"/>
      <c r="AJ841" s="109"/>
      <c r="AK841" s="109"/>
      <c r="AL841" s="109"/>
      <c r="AM841" s="109"/>
      <c r="AN841" s="109"/>
      <c r="AO841" s="109"/>
      <c r="AP841" s="109"/>
      <c r="AQ841" s="109"/>
      <c r="AR841" s="109"/>
      <c r="AS841" s="109"/>
      <c r="AT841" s="109"/>
      <c r="AU841" s="109"/>
      <c r="AV841" s="109"/>
      <c r="AW841" s="109"/>
      <c r="AX841" s="109"/>
      <c r="AY841" s="109"/>
      <c r="AZ841" s="109"/>
      <c r="BA841" s="109"/>
      <c r="BB841" s="109"/>
      <c r="BC841" s="109"/>
      <c r="BD841" s="109"/>
      <c r="BE841" s="109"/>
      <c r="BF841" s="109"/>
      <c r="BG841" s="109"/>
      <c r="BH841" s="109"/>
      <c r="BI841" s="109"/>
      <c r="BJ841" s="109"/>
      <c r="BK841" s="109"/>
      <c r="BL841" s="109"/>
      <c r="BM841" s="109"/>
      <c r="BN841" s="109"/>
      <c r="BO841" s="109"/>
      <c r="BP841" s="109"/>
      <c r="BQ841" s="109"/>
      <c r="BR841" s="109"/>
    </row>
    <row r="842" spans="1:70" ht="15.75"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c r="AH842" s="109"/>
      <c r="AI842" s="109"/>
      <c r="AJ842" s="109"/>
      <c r="AK842" s="109"/>
      <c r="AL842" s="109"/>
      <c r="AM842" s="109"/>
      <c r="AN842" s="109"/>
      <c r="AO842" s="109"/>
      <c r="AP842" s="109"/>
      <c r="AQ842" s="109"/>
      <c r="AR842" s="109"/>
      <c r="AS842" s="109"/>
      <c r="AT842" s="109"/>
      <c r="AU842" s="109"/>
      <c r="AV842" s="109"/>
      <c r="AW842" s="109"/>
      <c r="AX842" s="109"/>
      <c r="AY842" s="109"/>
      <c r="AZ842" s="109"/>
      <c r="BA842" s="109"/>
      <c r="BB842" s="109"/>
      <c r="BC842" s="109"/>
      <c r="BD842" s="109"/>
      <c r="BE842" s="109"/>
      <c r="BF842" s="109"/>
      <c r="BG842" s="109"/>
      <c r="BH842" s="109"/>
      <c r="BI842" s="109"/>
      <c r="BJ842" s="109"/>
      <c r="BK842" s="109"/>
      <c r="BL842" s="109"/>
      <c r="BM842" s="109"/>
      <c r="BN842" s="109"/>
      <c r="BO842" s="109"/>
      <c r="BP842" s="109"/>
      <c r="BQ842" s="109"/>
      <c r="BR842" s="109"/>
    </row>
    <row r="843" spans="1:70" ht="15.75"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c r="AH843" s="109"/>
      <c r="AI843" s="109"/>
      <c r="AJ843" s="109"/>
      <c r="AK843" s="109"/>
      <c r="AL843" s="109"/>
      <c r="AM843" s="109"/>
      <c r="AN843" s="109"/>
      <c r="AO843" s="109"/>
      <c r="AP843" s="109"/>
      <c r="AQ843" s="109"/>
      <c r="AR843" s="109"/>
      <c r="AS843" s="109"/>
      <c r="AT843" s="109"/>
      <c r="AU843" s="109"/>
      <c r="AV843" s="109"/>
      <c r="AW843" s="109"/>
      <c r="AX843" s="109"/>
      <c r="AY843" s="109"/>
      <c r="AZ843" s="109"/>
      <c r="BA843" s="109"/>
      <c r="BB843" s="109"/>
      <c r="BC843" s="109"/>
      <c r="BD843" s="109"/>
      <c r="BE843" s="109"/>
      <c r="BF843" s="109"/>
      <c r="BG843" s="109"/>
      <c r="BH843" s="109"/>
      <c r="BI843" s="109"/>
      <c r="BJ843" s="109"/>
      <c r="BK843" s="109"/>
      <c r="BL843" s="109"/>
      <c r="BM843" s="109"/>
      <c r="BN843" s="109"/>
      <c r="BO843" s="109"/>
      <c r="BP843" s="109"/>
      <c r="BQ843" s="109"/>
      <c r="BR843" s="109"/>
    </row>
    <row r="844" spans="1:70" ht="15.75"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c r="AH844" s="109"/>
      <c r="AI844" s="109"/>
      <c r="AJ844" s="109"/>
      <c r="AK844" s="109"/>
      <c r="AL844" s="109"/>
      <c r="AM844" s="109"/>
      <c r="AN844" s="109"/>
      <c r="AO844" s="109"/>
      <c r="AP844" s="109"/>
      <c r="AQ844" s="109"/>
      <c r="AR844" s="109"/>
      <c r="AS844" s="109"/>
      <c r="AT844" s="109"/>
      <c r="AU844" s="109"/>
      <c r="AV844" s="109"/>
      <c r="AW844" s="109"/>
      <c r="AX844" s="109"/>
      <c r="AY844" s="109"/>
      <c r="AZ844" s="109"/>
      <c r="BA844" s="109"/>
      <c r="BB844" s="109"/>
      <c r="BC844" s="109"/>
      <c r="BD844" s="109"/>
      <c r="BE844" s="109"/>
      <c r="BF844" s="109"/>
      <c r="BG844" s="109"/>
      <c r="BH844" s="109"/>
      <c r="BI844" s="109"/>
      <c r="BJ844" s="109"/>
      <c r="BK844" s="109"/>
      <c r="BL844" s="109"/>
      <c r="BM844" s="109"/>
      <c r="BN844" s="109"/>
      <c r="BO844" s="109"/>
      <c r="BP844" s="109"/>
      <c r="BQ844" s="109"/>
      <c r="BR844" s="109"/>
    </row>
    <row r="845" spans="1:70" ht="15.75"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c r="AH845" s="109"/>
      <c r="AI845" s="109"/>
      <c r="AJ845" s="109"/>
      <c r="AK845" s="109"/>
      <c r="AL845" s="109"/>
      <c r="AM845" s="109"/>
      <c r="AN845" s="109"/>
      <c r="AO845" s="109"/>
      <c r="AP845" s="109"/>
      <c r="AQ845" s="109"/>
      <c r="AR845" s="109"/>
      <c r="AS845" s="109"/>
      <c r="AT845" s="109"/>
      <c r="AU845" s="109"/>
      <c r="AV845" s="109"/>
      <c r="AW845" s="109"/>
      <c r="AX845" s="109"/>
      <c r="AY845" s="109"/>
      <c r="AZ845" s="109"/>
      <c r="BA845" s="109"/>
      <c r="BB845" s="109"/>
      <c r="BC845" s="109"/>
      <c r="BD845" s="109"/>
      <c r="BE845" s="109"/>
      <c r="BF845" s="109"/>
      <c r="BG845" s="109"/>
      <c r="BH845" s="109"/>
      <c r="BI845" s="109"/>
      <c r="BJ845" s="109"/>
      <c r="BK845" s="109"/>
      <c r="BL845" s="109"/>
      <c r="BM845" s="109"/>
      <c r="BN845" s="109"/>
      <c r="BO845" s="109"/>
      <c r="BP845" s="109"/>
      <c r="BQ845" s="109"/>
      <c r="BR845" s="109"/>
    </row>
    <row r="846" spans="1:70" ht="15.75"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c r="AH846" s="109"/>
      <c r="AI846" s="109"/>
      <c r="AJ846" s="109"/>
      <c r="AK846" s="109"/>
      <c r="AL846" s="109"/>
      <c r="AM846" s="109"/>
      <c r="AN846" s="109"/>
      <c r="AO846" s="109"/>
      <c r="AP846" s="109"/>
      <c r="AQ846" s="109"/>
      <c r="AR846" s="109"/>
      <c r="AS846" s="109"/>
      <c r="AT846" s="109"/>
      <c r="AU846" s="109"/>
      <c r="AV846" s="109"/>
      <c r="AW846" s="109"/>
      <c r="AX846" s="109"/>
      <c r="AY846" s="109"/>
      <c r="AZ846" s="109"/>
      <c r="BA846" s="109"/>
      <c r="BB846" s="109"/>
      <c r="BC846" s="109"/>
      <c r="BD846" s="109"/>
      <c r="BE846" s="109"/>
      <c r="BF846" s="109"/>
      <c r="BG846" s="109"/>
      <c r="BH846" s="109"/>
      <c r="BI846" s="109"/>
      <c r="BJ846" s="109"/>
      <c r="BK846" s="109"/>
      <c r="BL846" s="109"/>
      <c r="BM846" s="109"/>
      <c r="BN846" s="109"/>
      <c r="BO846" s="109"/>
      <c r="BP846" s="109"/>
      <c r="BQ846" s="109"/>
      <c r="BR846" s="109"/>
    </row>
    <row r="847" spans="1:70" ht="15.75"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c r="AH847" s="109"/>
      <c r="AI847" s="109"/>
      <c r="AJ847" s="109"/>
      <c r="AK847" s="109"/>
      <c r="AL847" s="109"/>
      <c r="AM847" s="109"/>
      <c r="AN847" s="109"/>
      <c r="AO847" s="109"/>
      <c r="AP847" s="109"/>
      <c r="AQ847" s="109"/>
      <c r="AR847" s="109"/>
      <c r="AS847" s="109"/>
      <c r="AT847" s="109"/>
      <c r="AU847" s="109"/>
      <c r="AV847" s="109"/>
      <c r="AW847" s="109"/>
      <c r="AX847" s="109"/>
      <c r="AY847" s="109"/>
      <c r="AZ847" s="109"/>
      <c r="BA847" s="109"/>
      <c r="BB847" s="109"/>
      <c r="BC847" s="109"/>
      <c r="BD847" s="109"/>
      <c r="BE847" s="109"/>
      <c r="BF847" s="109"/>
      <c r="BG847" s="109"/>
      <c r="BH847" s="109"/>
      <c r="BI847" s="109"/>
      <c r="BJ847" s="109"/>
      <c r="BK847" s="109"/>
      <c r="BL847" s="109"/>
      <c r="BM847" s="109"/>
      <c r="BN847" s="109"/>
      <c r="BO847" s="109"/>
      <c r="BP847" s="109"/>
      <c r="BQ847" s="109"/>
      <c r="BR847" s="109"/>
    </row>
    <row r="848" spans="1:70" ht="15.75"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c r="AH848" s="109"/>
      <c r="AI848" s="109"/>
      <c r="AJ848" s="109"/>
      <c r="AK848" s="109"/>
      <c r="AL848" s="109"/>
      <c r="AM848" s="109"/>
      <c r="AN848" s="109"/>
      <c r="AO848" s="109"/>
      <c r="AP848" s="109"/>
      <c r="AQ848" s="109"/>
      <c r="AR848" s="109"/>
      <c r="AS848" s="109"/>
      <c r="AT848" s="109"/>
      <c r="AU848" s="109"/>
      <c r="AV848" s="109"/>
      <c r="AW848" s="109"/>
      <c r="AX848" s="109"/>
      <c r="AY848" s="109"/>
      <c r="AZ848" s="109"/>
      <c r="BA848" s="109"/>
      <c r="BB848" s="109"/>
      <c r="BC848" s="109"/>
      <c r="BD848" s="109"/>
      <c r="BE848" s="109"/>
      <c r="BF848" s="109"/>
      <c r="BG848" s="109"/>
      <c r="BH848" s="109"/>
      <c r="BI848" s="109"/>
      <c r="BJ848" s="109"/>
      <c r="BK848" s="109"/>
      <c r="BL848" s="109"/>
      <c r="BM848" s="109"/>
      <c r="BN848" s="109"/>
      <c r="BO848" s="109"/>
      <c r="BP848" s="109"/>
      <c r="BQ848" s="109"/>
      <c r="BR848" s="109"/>
    </row>
    <row r="849" spans="1:70" ht="15.75"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c r="AH849" s="109"/>
      <c r="AI849" s="109"/>
      <c r="AJ849" s="109"/>
      <c r="AK849" s="109"/>
      <c r="AL849" s="109"/>
      <c r="AM849" s="109"/>
      <c r="AN849" s="109"/>
      <c r="AO849" s="109"/>
      <c r="AP849" s="109"/>
      <c r="AQ849" s="109"/>
      <c r="AR849" s="109"/>
      <c r="AS849" s="109"/>
      <c r="AT849" s="109"/>
      <c r="AU849" s="109"/>
      <c r="AV849" s="109"/>
      <c r="AW849" s="109"/>
      <c r="AX849" s="109"/>
      <c r="AY849" s="109"/>
      <c r="AZ849" s="109"/>
      <c r="BA849" s="109"/>
      <c r="BB849" s="109"/>
      <c r="BC849" s="109"/>
      <c r="BD849" s="109"/>
      <c r="BE849" s="109"/>
      <c r="BF849" s="109"/>
      <c r="BG849" s="109"/>
      <c r="BH849" s="109"/>
      <c r="BI849" s="109"/>
      <c r="BJ849" s="109"/>
      <c r="BK849" s="109"/>
      <c r="BL849" s="109"/>
      <c r="BM849" s="109"/>
      <c r="BN849" s="109"/>
      <c r="BO849" s="109"/>
      <c r="BP849" s="109"/>
      <c r="BQ849" s="109"/>
      <c r="BR849" s="109"/>
    </row>
    <row r="850" spans="1:70" ht="15.75"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c r="AH850" s="109"/>
      <c r="AI850" s="109"/>
      <c r="AJ850" s="109"/>
      <c r="AK850" s="109"/>
      <c r="AL850" s="109"/>
      <c r="AM850" s="109"/>
      <c r="AN850" s="109"/>
      <c r="AO850" s="109"/>
      <c r="AP850" s="109"/>
      <c r="AQ850" s="109"/>
      <c r="AR850" s="109"/>
      <c r="AS850" s="109"/>
      <c r="AT850" s="109"/>
      <c r="AU850" s="109"/>
      <c r="AV850" s="109"/>
      <c r="AW850" s="109"/>
      <c r="AX850" s="109"/>
      <c r="AY850" s="109"/>
      <c r="AZ850" s="109"/>
      <c r="BA850" s="109"/>
      <c r="BB850" s="109"/>
      <c r="BC850" s="109"/>
      <c r="BD850" s="109"/>
      <c r="BE850" s="109"/>
      <c r="BF850" s="109"/>
      <c r="BG850" s="109"/>
      <c r="BH850" s="109"/>
      <c r="BI850" s="109"/>
      <c r="BJ850" s="109"/>
      <c r="BK850" s="109"/>
      <c r="BL850" s="109"/>
      <c r="BM850" s="109"/>
      <c r="BN850" s="109"/>
      <c r="BO850" s="109"/>
      <c r="BP850" s="109"/>
      <c r="BQ850" s="109"/>
      <c r="BR850" s="109"/>
    </row>
    <row r="851" spans="1:70" ht="15.75"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c r="AH851" s="109"/>
      <c r="AI851" s="109"/>
      <c r="AJ851" s="109"/>
      <c r="AK851" s="109"/>
      <c r="AL851" s="109"/>
      <c r="AM851" s="109"/>
      <c r="AN851" s="109"/>
      <c r="AO851" s="109"/>
      <c r="AP851" s="109"/>
      <c r="AQ851" s="109"/>
      <c r="AR851" s="109"/>
      <c r="AS851" s="109"/>
      <c r="AT851" s="109"/>
      <c r="AU851" s="109"/>
      <c r="AV851" s="109"/>
      <c r="AW851" s="109"/>
      <c r="AX851" s="109"/>
      <c r="AY851" s="109"/>
      <c r="AZ851" s="109"/>
      <c r="BA851" s="109"/>
      <c r="BB851" s="109"/>
      <c r="BC851" s="109"/>
      <c r="BD851" s="109"/>
      <c r="BE851" s="109"/>
      <c r="BF851" s="109"/>
      <c r="BG851" s="109"/>
      <c r="BH851" s="109"/>
      <c r="BI851" s="109"/>
      <c r="BJ851" s="109"/>
      <c r="BK851" s="109"/>
      <c r="BL851" s="109"/>
      <c r="BM851" s="109"/>
      <c r="BN851" s="109"/>
      <c r="BO851" s="109"/>
      <c r="BP851" s="109"/>
      <c r="BQ851" s="109"/>
      <c r="BR851" s="109"/>
    </row>
    <row r="852" spans="1:70" ht="15.75"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c r="AH852" s="109"/>
      <c r="AI852" s="109"/>
      <c r="AJ852" s="109"/>
      <c r="AK852" s="109"/>
      <c r="AL852" s="109"/>
      <c r="AM852" s="109"/>
      <c r="AN852" s="109"/>
      <c r="AO852" s="109"/>
      <c r="AP852" s="109"/>
      <c r="AQ852" s="109"/>
      <c r="AR852" s="109"/>
      <c r="AS852" s="109"/>
      <c r="AT852" s="109"/>
      <c r="AU852" s="109"/>
      <c r="AV852" s="109"/>
      <c r="AW852" s="109"/>
      <c r="AX852" s="109"/>
      <c r="AY852" s="109"/>
      <c r="AZ852" s="109"/>
      <c r="BA852" s="109"/>
      <c r="BB852" s="109"/>
      <c r="BC852" s="109"/>
      <c r="BD852" s="109"/>
      <c r="BE852" s="109"/>
      <c r="BF852" s="109"/>
      <c r="BG852" s="109"/>
      <c r="BH852" s="109"/>
      <c r="BI852" s="109"/>
      <c r="BJ852" s="109"/>
      <c r="BK852" s="109"/>
      <c r="BL852" s="109"/>
      <c r="BM852" s="109"/>
      <c r="BN852" s="109"/>
      <c r="BO852" s="109"/>
      <c r="BP852" s="109"/>
      <c r="BQ852" s="109"/>
      <c r="BR852" s="109"/>
    </row>
    <row r="853" spans="1:70" ht="15.75"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c r="AH853" s="109"/>
      <c r="AI853" s="109"/>
      <c r="AJ853" s="109"/>
      <c r="AK853" s="109"/>
      <c r="AL853" s="109"/>
      <c r="AM853" s="109"/>
      <c r="AN853" s="109"/>
      <c r="AO853" s="109"/>
      <c r="AP853" s="109"/>
      <c r="AQ853" s="109"/>
      <c r="AR853" s="109"/>
      <c r="AS853" s="109"/>
      <c r="AT853" s="109"/>
      <c r="AU853" s="109"/>
      <c r="AV853" s="109"/>
      <c r="AW853" s="109"/>
      <c r="AX853" s="109"/>
      <c r="AY853" s="109"/>
      <c r="AZ853" s="109"/>
      <c r="BA853" s="109"/>
      <c r="BB853" s="109"/>
      <c r="BC853" s="109"/>
      <c r="BD853" s="109"/>
      <c r="BE853" s="109"/>
      <c r="BF853" s="109"/>
      <c r="BG853" s="109"/>
      <c r="BH853" s="109"/>
      <c r="BI853" s="109"/>
      <c r="BJ853" s="109"/>
      <c r="BK853" s="109"/>
      <c r="BL853" s="109"/>
      <c r="BM853" s="109"/>
      <c r="BN853" s="109"/>
      <c r="BO853" s="109"/>
      <c r="BP853" s="109"/>
      <c r="BQ853" s="109"/>
      <c r="BR853" s="109"/>
    </row>
    <row r="854" spans="1:70" ht="15.75"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c r="AH854" s="109"/>
      <c r="AI854" s="109"/>
      <c r="AJ854" s="109"/>
      <c r="AK854" s="109"/>
      <c r="AL854" s="109"/>
      <c r="AM854" s="109"/>
      <c r="AN854" s="109"/>
      <c r="AO854" s="109"/>
      <c r="AP854" s="109"/>
      <c r="AQ854" s="109"/>
      <c r="AR854" s="109"/>
      <c r="AS854" s="109"/>
      <c r="AT854" s="109"/>
      <c r="AU854" s="109"/>
      <c r="AV854" s="109"/>
      <c r="AW854" s="109"/>
      <c r="AX854" s="109"/>
      <c r="AY854" s="109"/>
      <c r="AZ854" s="109"/>
      <c r="BA854" s="109"/>
      <c r="BB854" s="109"/>
      <c r="BC854" s="109"/>
      <c r="BD854" s="109"/>
      <c r="BE854" s="109"/>
      <c r="BF854" s="109"/>
      <c r="BG854" s="109"/>
      <c r="BH854" s="109"/>
      <c r="BI854" s="109"/>
      <c r="BJ854" s="109"/>
      <c r="BK854" s="109"/>
      <c r="BL854" s="109"/>
      <c r="BM854" s="109"/>
      <c r="BN854" s="109"/>
      <c r="BO854" s="109"/>
      <c r="BP854" s="109"/>
      <c r="BQ854" s="109"/>
      <c r="BR854" s="109"/>
    </row>
    <row r="855" spans="1:70" ht="15.75"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c r="AH855" s="109"/>
      <c r="AI855" s="109"/>
      <c r="AJ855" s="109"/>
      <c r="AK855" s="109"/>
      <c r="AL855" s="109"/>
      <c r="AM855" s="109"/>
      <c r="AN855" s="109"/>
      <c r="AO855" s="109"/>
      <c r="AP855" s="109"/>
      <c r="AQ855" s="109"/>
      <c r="AR855" s="109"/>
      <c r="AS855" s="109"/>
      <c r="AT855" s="109"/>
      <c r="AU855" s="109"/>
      <c r="AV855" s="109"/>
      <c r="AW855" s="109"/>
      <c r="AX855" s="109"/>
      <c r="AY855" s="109"/>
      <c r="AZ855" s="109"/>
      <c r="BA855" s="109"/>
      <c r="BB855" s="109"/>
      <c r="BC855" s="109"/>
      <c r="BD855" s="109"/>
      <c r="BE855" s="109"/>
      <c r="BF855" s="109"/>
      <c r="BG855" s="109"/>
      <c r="BH855" s="109"/>
      <c r="BI855" s="109"/>
      <c r="BJ855" s="109"/>
      <c r="BK855" s="109"/>
      <c r="BL855" s="109"/>
      <c r="BM855" s="109"/>
      <c r="BN855" s="109"/>
      <c r="BO855" s="109"/>
      <c r="BP855" s="109"/>
      <c r="BQ855" s="109"/>
      <c r="BR855" s="109"/>
    </row>
    <row r="856" spans="1:70" ht="15.75"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c r="AH856" s="109"/>
      <c r="AI856" s="109"/>
      <c r="AJ856" s="109"/>
      <c r="AK856" s="109"/>
      <c r="AL856" s="109"/>
      <c r="AM856" s="109"/>
      <c r="AN856" s="109"/>
      <c r="AO856" s="109"/>
      <c r="AP856" s="109"/>
      <c r="AQ856" s="109"/>
      <c r="AR856" s="109"/>
      <c r="AS856" s="109"/>
      <c r="AT856" s="109"/>
      <c r="AU856" s="109"/>
      <c r="AV856" s="109"/>
      <c r="AW856" s="109"/>
      <c r="AX856" s="109"/>
      <c r="AY856" s="109"/>
      <c r="AZ856" s="109"/>
      <c r="BA856" s="109"/>
      <c r="BB856" s="109"/>
      <c r="BC856" s="109"/>
      <c r="BD856" s="109"/>
      <c r="BE856" s="109"/>
      <c r="BF856" s="109"/>
      <c r="BG856" s="109"/>
      <c r="BH856" s="109"/>
      <c r="BI856" s="109"/>
      <c r="BJ856" s="109"/>
      <c r="BK856" s="109"/>
      <c r="BL856" s="109"/>
      <c r="BM856" s="109"/>
      <c r="BN856" s="109"/>
      <c r="BO856" s="109"/>
      <c r="BP856" s="109"/>
      <c r="BQ856" s="109"/>
      <c r="BR856" s="109"/>
    </row>
    <row r="857" spans="1:70" ht="15.75"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c r="AH857" s="109"/>
      <c r="AI857" s="109"/>
      <c r="AJ857" s="109"/>
      <c r="AK857" s="109"/>
      <c r="AL857" s="109"/>
      <c r="AM857" s="109"/>
      <c r="AN857" s="109"/>
      <c r="AO857" s="109"/>
      <c r="AP857" s="109"/>
      <c r="AQ857" s="109"/>
      <c r="AR857" s="109"/>
      <c r="AS857" s="109"/>
      <c r="AT857" s="109"/>
      <c r="AU857" s="109"/>
      <c r="AV857" s="109"/>
      <c r="AW857" s="109"/>
      <c r="AX857" s="109"/>
      <c r="AY857" s="109"/>
      <c r="AZ857" s="109"/>
      <c r="BA857" s="109"/>
      <c r="BB857" s="109"/>
      <c r="BC857" s="109"/>
      <c r="BD857" s="109"/>
      <c r="BE857" s="109"/>
      <c r="BF857" s="109"/>
      <c r="BG857" s="109"/>
      <c r="BH857" s="109"/>
      <c r="BI857" s="109"/>
      <c r="BJ857" s="109"/>
      <c r="BK857" s="109"/>
      <c r="BL857" s="109"/>
      <c r="BM857" s="109"/>
      <c r="BN857" s="109"/>
      <c r="BO857" s="109"/>
      <c r="BP857" s="109"/>
      <c r="BQ857" s="109"/>
      <c r="BR857" s="109"/>
    </row>
    <row r="858" spans="1:70" ht="15.75"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c r="AH858" s="109"/>
      <c r="AI858" s="109"/>
      <c r="AJ858" s="109"/>
      <c r="AK858" s="109"/>
      <c r="AL858" s="109"/>
      <c r="AM858" s="109"/>
      <c r="AN858" s="109"/>
      <c r="AO858" s="109"/>
      <c r="AP858" s="109"/>
      <c r="AQ858" s="109"/>
      <c r="AR858" s="109"/>
      <c r="AS858" s="109"/>
      <c r="AT858" s="109"/>
      <c r="AU858" s="109"/>
      <c r="AV858" s="109"/>
      <c r="AW858" s="109"/>
      <c r="AX858" s="109"/>
      <c r="AY858" s="109"/>
      <c r="AZ858" s="109"/>
      <c r="BA858" s="109"/>
      <c r="BB858" s="109"/>
      <c r="BC858" s="109"/>
      <c r="BD858" s="109"/>
      <c r="BE858" s="109"/>
      <c r="BF858" s="109"/>
      <c r="BG858" s="109"/>
      <c r="BH858" s="109"/>
      <c r="BI858" s="109"/>
      <c r="BJ858" s="109"/>
      <c r="BK858" s="109"/>
      <c r="BL858" s="109"/>
      <c r="BM858" s="109"/>
      <c r="BN858" s="109"/>
      <c r="BO858" s="109"/>
      <c r="BP858" s="109"/>
      <c r="BQ858" s="109"/>
      <c r="BR858" s="109"/>
    </row>
    <row r="859" spans="1:70" ht="15.75"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c r="AH859" s="109"/>
      <c r="AI859" s="109"/>
      <c r="AJ859" s="109"/>
      <c r="AK859" s="109"/>
      <c r="AL859" s="109"/>
      <c r="AM859" s="109"/>
      <c r="AN859" s="109"/>
      <c r="AO859" s="109"/>
      <c r="AP859" s="109"/>
      <c r="AQ859" s="109"/>
      <c r="AR859" s="109"/>
      <c r="AS859" s="109"/>
      <c r="AT859" s="109"/>
      <c r="AU859" s="109"/>
      <c r="AV859" s="109"/>
      <c r="AW859" s="109"/>
      <c r="AX859" s="109"/>
      <c r="AY859" s="109"/>
      <c r="AZ859" s="109"/>
      <c r="BA859" s="109"/>
      <c r="BB859" s="109"/>
      <c r="BC859" s="109"/>
      <c r="BD859" s="109"/>
      <c r="BE859" s="109"/>
      <c r="BF859" s="109"/>
      <c r="BG859" s="109"/>
      <c r="BH859" s="109"/>
      <c r="BI859" s="109"/>
      <c r="BJ859" s="109"/>
      <c r="BK859" s="109"/>
      <c r="BL859" s="109"/>
      <c r="BM859" s="109"/>
      <c r="BN859" s="109"/>
      <c r="BO859" s="109"/>
      <c r="BP859" s="109"/>
      <c r="BQ859" s="109"/>
      <c r="BR859" s="109"/>
    </row>
    <row r="860" spans="1:70" ht="15.75"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c r="AH860" s="109"/>
      <c r="AI860" s="109"/>
      <c r="AJ860" s="109"/>
      <c r="AK860" s="109"/>
      <c r="AL860" s="109"/>
      <c r="AM860" s="109"/>
      <c r="AN860" s="109"/>
      <c r="AO860" s="109"/>
      <c r="AP860" s="109"/>
      <c r="AQ860" s="109"/>
      <c r="AR860" s="109"/>
      <c r="AS860" s="109"/>
      <c r="AT860" s="109"/>
      <c r="AU860" s="109"/>
      <c r="AV860" s="109"/>
      <c r="AW860" s="109"/>
      <c r="AX860" s="109"/>
      <c r="AY860" s="109"/>
      <c r="AZ860" s="109"/>
      <c r="BA860" s="109"/>
      <c r="BB860" s="109"/>
      <c r="BC860" s="109"/>
      <c r="BD860" s="109"/>
      <c r="BE860" s="109"/>
      <c r="BF860" s="109"/>
      <c r="BG860" s="109"/>
      <c r="BH860" s="109"/>
      <c r="BI860" s="109"/>
      <c r="BJ860" s="109"/>
      <c r="BK860" s="109"/>
      <c r="BL860" s="109"/>
      <c r="BM860" s="109"/>
      <c r="BN860" s="109"/>
      <c r="BO860" s="109"/>
      <c r="BP860" s="109"/>
      <c r="BQ860" s="109"/>
      <c r="BR860" s="109"/>
    </row>
    <row r="861" spans="1:70" ht="15.75"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c r="AH861" s="109"/>
      <c r="AI861" s="109"/>
      <c r="AJ861" s="109"/>
      <c r="AK861" s="109"/>
      <c r="AL861" s="109"/>
      <c r="AM861" s="109"/>
      <c r="AN861" s="109"/>
      <c r="AO861" s="109"/>
      <c r="AP861" s="109"/>
      <c r="AQ861" s="109"/>
      <c r="AR861" s="109"/>
      <c r="AS861" s="109"/>
      <c r="AT861" s="109"/>
      <c r="AU861" s="109"/>
      <c r="AV861" s="109"/>
      <c r="AW861" s="109"/>
      <c r="AX861" s="109"/>
      <c r="AY861" s="109"/>
      <c r="AZ861" s="109"/>
      <c r="BA861" s="109"/>
      <c r="BB861" s="109"/>
      <c r="BC861" s="109"/>
      <c r="BD861" s="109"/>
      <c r="BE861" s="109"/>
      <c r="BF861" s="109"/>
      <c r="BG861" s="109"/>
      <c r="BH861" s="109"/>
      <c r="BI861" s="109"/>
      <c r="BJ861" s="109"/>
      <c r="BK861" s="109"/>
      <c r="BL861" s="109"/>
      <c r="BM861" s="109"/>
      <c r="BN861" s="109"/>
      <c r="BO861" s="109"/>
      <c r="BP861" s="109"/>
      <c r="BQ861" s="109"/>
      <c r="BR861" s="109"/>
    </row>
    <row r="862" spans="1:70" ht="15.75"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c r="AH862" s="109"/>
      <c r="AI862" s="109"/>
      <c r="AJ862" s="109"/>
      <c r="AK862" s="109"/>
      <c r="AL862" s="109"/>
      <c r="AM862" s="109"/>
      <c r="AN862" s="109"/>
      <c r="AO862" s="109"/>
      <c r="AP862" s="109"/>
      <c r="AQ862" s="109"/>
      <c r="AR862" s="109"/>
      <c r="AS862" s="109"/>
      <c r="AT862" s="109"/>
      <c r="AU862" s="109"/>
      <c r="AV862" s="109"/>
      <c r="AW862" s="109"/>
      <c r="AX862" s="109"/>
      <c r="AY862" s="109"/>
      <c r="AZ862" s="109"/>
      <c r="BA862" s="109"/>
      <c r="BB862" s="109"/>
      <c r="BC862" s="109"/>
      <c r="BD862" s="109"/>
      <c r="BE862" s="109"/>
      <c r="BF862" s="109"/>
      <c r="BG862" s="109"/>
      <c r="BH862" s="109"/>
      <c r="BI862" s="109"/>
      <c r="BJ862" s="109"/>
      <c r="BK862" s="109"/>
      <c r="BL862" s="109"/>
      <c r="BM862" s="109"/>
      <c r="BN862" s="109"/>
      <c r="BO862" s="109"/>
      <c r="BP862" s="109"/>
      <c r="BQ862" s="109"/>
      <c r="BR862" s="109"/>
    </row>
    <row r="863" spans="1:70" ht="15.75"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c r="AH863" s="109"/>
      <c r="AI863" s="109"/>
      <c r="AJ863" s="109"/>
      <c r="AK863" s="109"/>
      <c r="AL863" s="109"/>
      <c r="AM863" s="109"/>
      <c r="AN863" s="109"/>
      <c r="AO863" s="109"/>
      <c r="AP863" s="109"/>
      <c r="AQ863" s="109"/>
      <c r="AR863" s="109"/>
      <c r="AS863" s="109"/>
      <c r="AT863" s="109"/>
      <c r="AU863" s="109"/>
      <c r="AV863" s="109"/>
      <c r="AW863" s="109"/>
      <c r="AX863" s="109"/>
      <c r="AY863" s="109"/>
      <c r="AZ863" s="109"/>
      <c r="BA863" s="109"/>
      <c r="BB863" s="109"/>
      <c r="BC863" s="109"/>
      <c r="BD863" s="109"/>
      <c r="BE863" s="109"/>
      <c r="BF863" s="109"/>
      <c r="BG863" s="109"/>
      <c r="BH863" s="109"/>
      <c r="BI863" s="109"/>
      <c r="BJ863" s="109"/>
      <c r="BK863" s="109"/>
      <c r="BL863" s="109"/>
      <c r="BM863" s="109"/>
      <c r="BN863" s="109"/>
      <c r="BO863" s="109"/>
      <c r="BP863" s="109"/>
      <c r="BQ863" s="109"/>
      <c r="BR863" s="109"/>
    </row>
    <row r="864" spans="1:70" ht="15.75"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c r="AH864" s="109"/>
      <c r="AI864" s="109"/>
      <c r="AJ864" s="109"/>
      <c r="AK864" s="109"/>
      <c r="AL864" s="109"/>
      <c r="AM864" s="109"/>
      <c r="AN864" s="109"/>
      <c r="AO864" s="109"/>
      <c r="AP864" s="109"/>
      <c r="AQ864" s="109"/>
      <c r="AR864" s="109"/>
      <c r="AS864" s="109"/>
      <c r="AT864" s="109"/>
      <c r="AU864" s="109"/>
      <c r="AV864" s="109"/>
      <c r="AW864" s="109"/>
      <c r="AX864" s="109"/>
      <c r="AY864" s="109"/>
      <c r="AZ864" s="109"/>
      <c r="BA864" s="109"/>
      <c r="BB864" s="109"/>
      <c r="BC864" s="109"/>
      <c r="BD864" s="109"/>
      <c r="BE864" s="109"/>
      <c r="BF864" s="109"/>
      <c r="BG864" s="109"/>
      <c r="BH864" s="109"/>
      <c r="BI864" s="109"/>
      <c r="BJ864" s="109"/>
      <c r="BK864" s="109"/>
      <c r="BL864" s="109"/>
      <c r="BM864" s="109"/>
      <c r="BN864" s="109"/>
      <c r="BO864" s="109"/>
      <c r="BP864" s="109"/>
      <c r="BQ864" s="109"/>
      <c r="BR864" s="109"/>
    </row>
    <row r="865" spans="1:70" ht="15.75"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c r="AH865" s="109"/>
      <c r="AI865" s="109"/>
      <c r="AJ865" s="109"/>
      <c r="AK865" s="109"/>
      <c r="AL865" s="109"/>
      <c r="AM865" s="109"/>
      <c r="AN865" s="109"/>
      <c r="AO865" s="109"/>
      <c r="AP865" s="109"/>
      <c r="AQ865" s="109"/>
      <c r="AR865" s="109"/>
      <c r="AS865" s="109"/>
      <c r="AT865" s="109"/>
      <c r="AU865" s="109"/>
      <c r="AV865" s="109"/>
      <c r="AW865" s="109"/>
      <c r="AX865" s="109"/>
      <c r="AY865" s="109"/>
      <c r="AZ865" s="109"/>
      <c r="BA865" s="109"/>
      <c r="BB865" s="109"/>
      <c r="BC865" s="109"/>
      <c r="BD865" s="109"/>
      <c r="BE865" s="109"/>
      <c r="BF865" s="109"/>
      <c r="BG865" s="109"/>
      <c r="BH865" s="109"/>
      <c r="BI865" s="109"/>
      <c r="BJ865" s="109"/>
      <c r="BK865" s="109"/>
      <c r="BL865" s="109"/>
      <c r="BM865" s="109"/>
      <c r="BN865" s="109"/>
      <c r="BO865" s="109"/>
      <c r="BP865" s="109"/>
      <c r="BQ865" s="109"/>
      <c r="BR865" s="109"/>
    </row>
    <row r="866" spans="1:70" ht="15.75"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c r="AH866" s="109"/>
      <c r="AI866" s="109"/>
      <c r="AJ866" s="109"/>
      <c r="AK866" s="109"/>
      <c r="AL866" s="109"/>
      <c r="AM866" s="109"/>
      <c r="AN866" s="109"/>
      <c r="AO866" s="109"/>
      <c r="AP866" s="109"/>
      <c r="AQ866" s="109"/>
      <c r="AR866" s="109"/>
      <c r="AS866" s="109"/>
      <c r="AT866" s="109"/>
      <c r="AU866" s="109"/>
      <c r="AV866" s="109"/>
      <c r="AW866" s="109"/>
      <c r="AX866" s="109"/>
      <c r="AY866" s="109"/>
      <c r="AZ866" s="109"/>
      <c r="BA866" s="109"/>
      <c r="BB866" s="109"/>
      <c r="BC866" s="109"/>
      <c r="BD866" s="109"/>
      <c r="BE866" s="109"/>
      <c r="BF866" s="109"/>
      <c r="BG866" s="109"/>
      <c r="BH866" s="109"/>
      <c r="BI866" s="109"/>
      <c r="BJ866" s="109"/>
      <c r="BK866" s="109"/>
      <c r="BL866" s="109"/>
      <c r="BM866" s="109"/>
      <c r="BN866" s="109"/>
      <c r="BO866" s="109"/>
      <c r="BP866" s="109"/>
      <c r="BQ866" s="109"/>
      <c r="BR866" s="109"/>
    </row>
    <row r="867" spans="1:70" ht="15.75"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c r="AH867" s="109"/>
      <c r="AI867" s="109"/>
      <c r="AJ867" s="109"/>
      <c r="AK867" s="109"/>
      <c r="AL867" s="109"/>
      <c r="AM867" s="109"/>
      <c r="AN867" s="109"/>
      <c r="AO867" s="109"/>
      <c r="AP867" s="109"/>
      <c r="AQ867" s="109"/>
      <c r="AR867" s="109"/>
      <c r="AS867" s="109"/>
      <c r="AT867" s="109"/>
      <c r="AU867" s="109"/>
      <c r="AV867" s="109"/>
      <c r="AW867" s="109"/>
      <c r="AX867" s="109"/>
      <c r="AY867" s="109"/>
      <c r="AZ867" s="109"/>
      <c r="BA867" s="109"/>
      <c r="BB867" s="109"/>
      <c r="BC867" s="109"/>
      <c r="BD867" s="109"/>
      <c r="BE867" s="109"/>
      <c r="BF867" s="109"/>
      <c r="BG867" s="109"/>
      <c r="BH867" s="109"/>
      <c r="BI867" s="109"/>
      <c r="BJ867" s="109"/>
      <c r="BK867" s="109"/>
      <c r="BL867" s="109"/>
      <c r="BM867" s="109"/>
      <c r="BN867" s="109"/>
      <c r="BO867" s="109"/>
      <c r="BP867" s="109"/>
      <c r="BQ867" s="109"/>
      <c r="BR867" s="109"/>
    </row>
    <row r="868" spans="1:70" ht="15.75"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c r="AH868" s="109"/>
      <c r="AI868" s="109"/>
      <c r="AJ868" s="109"/>
      <c r="AK868" s="109"/>
      <c r="AL868" s="109"/>
      <c r="AM868" s="109"/>
      <c r="AN868" s="109"/>
      <c r="AO868" s="109"/>
      <c r="AP868" s="109"/>
      <c r="AQ868" s="109"/>
      <c r="AR868" s="109"/>
      <c r="AS868" s="109"/>
      <c r="AT868" s="109"/>
      <c r="AU868" s="109"/>
      <c r="AV868" s="109"/>
      <c r="AW868" s="109"/>
      <c r="AX868" s="109"/>
      <c r="AY868" s="109"/>
      <c r="AZ868" s="109"/>
      <c r="BA868" s="109"/>
      <c r="BB868" s="109"/>
      <c r="BC868" s="109"/>
      <c r="BD868" s="109"/>
      <c r="BE868" s="109"/>
      <c r="BF868" s="109"/>
      <c r="BG868" s="109"/>
      <c r="BH868" s="109"/>
      <c r="BI868" s="109"/>
      <c r="BJ868" s="109"/>
      <c r="BK868" s="109"/>
      <c r="BL868" s="109"/>
      <c r="BM868" s="109"/>
      <c r="BN868" s="109"/>
      <c r="BO868" s="109"/>
      <c r="BP868" s="109"/>
      <c r="BQ868" s="109"/>
      <c r="BR868" s="109"/>
    </row>
    <row r="869" spans="1:70" ht="15.75"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c r="AH869" s="109"/>
      <c r="AI869" s="109"/>
      <c r="AJ869" s="109"/>
      <c r="AK869" s="109"/>
      <c r="AL869" s="109"/>
      <c r="AM869" s="109"/>
      <c r="AN869" s="109"/>
      <c r="AO869" s="109"/>
      <c r="AP869" s="109"/>
      <c r="AQ869" s="109"/>
      <c r="AR869" s="109"/>
      <c r="AS869" s="109"/>
      <c r="AT869" s="109"/>
      <c r="AU869" s="109"/>
      <c r="AV869" s="109"/>
      <c r="AW869" s="109"/>
      <c r="AX869" s="109"/>
      <c r="AY869" s="109"/>
      <c r="AZ869" s="109"/>
      <c r="BA869" s="109"/>
      <c r="BB869" s="109"/>
      <c r="BC869" s="109"/>
      <c r="BD869" s="109"/>
      <c r="BE869" s="109"/>
      <c r="BF869" s="109"/>
      <c r="BG869" s="109"/>
      <c r="BH869" s="109"/>
      <c r="BI869" s="109"/>
      <c r="BJ869" s="109"/>
      <c r="BK869" s="109"/>
      <c r="BL869" s="109"/>
      <c r="BM869" s="109"/>
      <c r="BN869" s="109"/>
      <c r="BO869" s="109"/>
      <c r="BP869" s="109"/>
      <c r="BQ869" s="109"/>
      <c r="BR869" s="109"/>
    </row>
    <row r="870" spans="1:70" ht="15.75"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c r="AH870" s="109"/>
      <c r="AI870" s="109"/>
      <c r="AJ870" s="109"/>
      <c r="AK870" s="109"/>
      <c r="AL870" s="109"/>
      <c r="AM870" s="109"/>
      <c r="AN870" s="109"/>
      <c r="AO870" s="109"/>
      <c r="AP870" s="109"/>
      <c r="AQ870" s="109"/>
      <c r="AR870" s="109"/>
      <c r="AS870" s="109"/>
      <c r="AT870" s="109"/>
      <c r="AU870" s="109"/>
      <c r="AV870" s="109"/>
      <c r="AW870" s="109"/>
      <c r="AX870" s="109"/>
      <c r="AY870" s="109"/>
      <c r="AZ870" s="109"/>
      <c r="BA870" s="109"/>
      <c r="BB870" s="109"/>
      <c r="BC870" s="109"/>
      <c r="BD870" s="109"/>
      <c r="BE870" s="109"/>
      <c r="BF870" s="109"/>
      <c r="BG870" s="109"/>
      <c r="BH870" s="109"/>
      <c r="BI870" s="109"/>
      <c r="BJ870" s="109"/>
      <c r="BK870" s="109"/>
      <c r="BL870" s="109"/>
      <c r="BM870" s="109"/>
      <c r="BN870" s="109"/>
      <c r="BO870" s="109"/>
      <c r="BP870" s="109"/>
      <c r="BQ870" s="109"/>
      <c r="BR870" s="109"/>
    </row>
    <row r="871" spans="1:70" ht="15.75"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c r="AH871" s="109"/>
      <c r="AI871" s="109"/>
      <c r="AJ871" s="109"/>
      <c r="AK871" s="109"/>
      <c r="AL871" s="109"/>
      <c r="AM871" s="109"/>
      <c r="AN871" s="109"/>
      <c r="AO871" s="109"/>
      <c r="AP871" s="109"/>
      <c r="AQ871" s="109"/>
      <c r="AR871" s="109"/>
      <c r="AS871" s="109"/>
      <c r="AT871" s="109"/>
      <c r="AU871" s="109"/>
      <c r="AV871" s="109"/>
      <c r="AW871" s="109"/>
      <c r="AX871" s="109"/>
      <c r="AY871" s="109"/>
      <c r="AZ871" s="109"/>
      <c r="BA871" s="109"/>
      <c r="BB871" s="109"/>
      <c r="BC871" s="109"/>
      <c r="BD871" s="109"/>
      <c r="BE871" s="109"/>
      <c r="BF871" s="109"/>
      <c r="BG871" s="109"/>
      <c r="BH871" s="109"/>
      <c r="BI871" s="109"/>
      <c r="BJ871" s="109"/>
      <c r="BK871" s="109"/>
      <c r="BL871" s="109"/>
      <c r="BM871" s="109"/>
      <c r="BN871" s="109"/>
      <c r="BO871" s="109"/>
      <c r="BP871" s="109"/>
      <c r="BQ871" s="109"/>
      <c r="BR871" s="109"/>
    </row>
    <row r="872" spans="1:70" ht="15.75"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c r="AH872" s="109"/>
      <c r="AI872" s="109"/>
      <c r="AJ872" s="109"/>
      <c r="AK872" s="109"/>
      <c r="AL872" s="109"/>
      <c r="AM872" s="109"/>
      <c r="AN872" s="109"/>
      <c r="AO872" s="109"/>
      <c r="AP872" s="109"/>
      <c r="AQ872" s="109"/>
      <c r="AR872" s="109"/>
      <c r="AS872" s="109"/>
      <c r="AT872" s="109"/>
      <c r="AU872" s="109"/>
      <c r="AV872" s="109"/>
      <c r="AW872" s="109"/>
      <c r="AX872" s="109"/>
      <c r="AY872" s="109"/>
      <c r="AZ872" s="109"/>
      <c r="BA872" s="109"/>
      <c r="BB872" s="109"/>
      <c r="BC872" s="109"/>
      <c r="BD872" s="109"/>
      <c r="BE872" s="109"/>
      <c r="BF872" s="109"/>
      <c r="BG872" s="109"/>
      <c r="BH872" s="109"/>
      <c r="BI872" s="109"/>
      <c r="BJ872" s="109"/>
      <c r="BK872" s="109"/>
      <c r="BL872" s="109"/>
      <c r="BM872" s="109"/>
      <c r="BN872" s="109"/>
      <c r="BO872" s="109"/>
      <c r="BP872" s="109"/>
      <c r="BQ872" s="109"/>
      <c r="BR872" s="109"/>
    </row>
    <row r="873" spans="1:70" ht="15.75"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c r="AH873" s="109"/>
      <c r="AI873" s="109"/>
      <c r="AJ873" s="109"/>
      <c r="AK873" s="109"/>
      <c r="AL873" s="109"/>
      <c r="AM873" s="109"/>
      <c r="AN873" s="109"/>
      <c r="AO873" s="109"/>
      <c r="AP873" s="109"/>
      <c r="AQ873" s="109"/>
      <c r="AR873" s="109"/>
      <c r="AS873" s="109"/>
      <c r="AT873" s="109"/>
      <c r="AU873" s="109"/>
      <c r="AV873" s="109"/>
      <c r="AW873" s="109"/>
      <c r="AX873" s="109"/>
      <c r="AY873" s="109"/>
      <c r="AZ873" s="109"/>
      <c r="BA873" s="109"/>
      <c r="BB873" s="109"/>
      <c r="BC873" s="109"/>
      <c r="BD873" s="109"/>
      <c r="BE873" s="109"/>
      <c r="BF873" s="109"/>
      <c r="BG873" s="109"/>
      <c r="BH873" s="109"/>
      <c r="BI873" s="109"/>
      <c r="BJ873" s="109"/>
      <c r="BK873" s="109"/>
      <c r="BL873" s="109"/>
      <c r="BM873" s="109"/>
      <c r="BN873" s="109"/>
      <c r="BO873" s="109"/>
      <c r="BP873" s="109"/>
      <c r="BQ873" s="109"/>
      <c r="BR873" s="109"/>
    </row>
    <row r="874" spans="1:70" ht="15.75"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c r="AH874" s="109"/>
      <c r="AI874" s="109"/>
      <c r="AJ874" s="109"/>
      <c r="AK874" s="109"/>
      <c r="AL874" s="109"/>
      <c r="AM874" s="109"/>
      <c r="AN874" s="109"/>
      <c r="AO874" s="109"/>
      <c r="AP874" s="109"/>
      <c r="AQ874" s="109"/>
      <c r="AR874" s="109"/>
      <c r="AS874" s="109"/>
      <c r="AT874" s="109"/>
      <c r="AU874" s="109"/>
      <c r="AV874" s="109"/>
      <c r="AW874" s="109"/>
      <c r="AX874" s="109"/>
      <c r="AY874" s="109"/>
      <c r="AZ874" s="109"/>
      <c r="BA874" s="109"/>
      <c r="BB874" s="109"/>
      <c r="BC874" s="109"/>
      <c r="BD874" s="109"/>
      <c r="BE874" s="109"/>
      <c r="BF874" s="109"/>
      <c r="BG874" s="109"/>
      <c r="BH874" s="109"/>
      <c r="BI874" s="109"/>
      <c r="BJ874" s="109"/>
      <c r="BK874" s="109"/>
      <c r="BL874" s="109"/>
      <c r="BM874" s="109"/>
      <c r="BN874" s="109"/>
      <c r="BO874" s="109"/>
      <c r="BP874" s="109"/>
      <c r="BQ874" s="109"/>
      <c r="BR874" s="109"/>
    </row>
    <row r="875" spans="1:70" ht="15.75"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c r="AH875" s="109"/>
      <c r="AI875" s="109"/>
      <c r="AJ875" s="109"/>
      <c r="AK875" s="109"/>
      <c r="AL875" s="109"/>
      <c r="AM875" s="109"/>
      <c r="AN875" s="109"/>
      <c r="AO875" s="109"/>
      <c r="AP875" s="109"/>
      <c r="AQ875" s="109"/>
      <c r="AR875" s="109"/>
      <c r="AS875" s="109"/>
      <c r="AT875" s="109"/>
      <c r="AU875" s="109"/>
      <c r="AV875" s="109"/>
      <c r="AW875" s="109"/>
      <c r="AX875" s="109"/>
      <c r="AY875" s="109"/>
      <c r="AZ875" s="109"/>
      <c r="BA875" s="109"/>
      <c r="BB875" s="109"/>
      <c r="BC875" s="109"/>
      <c r="BD875" s="109"/>
      <c r="BE875" s="109"/>
      <c r="BF875" s="109"/>
      <c r="BG875" s="109"/>
      <c r="BH875" s="109"/>
      <c r="BI875" s="109"/>
      <c r="BJ875" s="109"/>
      <c r="BK875" s="109"/>
      <c r="BL875" s="109"/>
      <c r="BM875" s="109"/>
      <c r="BN875" s="109"/>
      <c r="BO875" s="109"/>
      <c r="BP875" s="109"/>
      <c r="BQ875" s="109"/>
      <c r="BR875" s="109"/>
    </row>
    <row r="876" spans="1:70" ht="15.75"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c r="AH876" s="109"/>
      <c r="AI876" s="109"/>
      <c r="AJ876" s="109"/>
      <c r="AK876" s="109"/>
      <c r="AL876" s="109"/>
      <c r="AM876" s="109"/>
      <c r="AN876" s="109"/>
      <c r="AO876" s="109"/>
      <c r="AP876" s="109"/>
      <c r="AQ876" s="109"/>
      <c r="AR876" s="109"/>
      <c r="AS876" s="109"/>
      <c r="AT876" s="109"/>
      <c r="AU876" s="109"/>
      <c r="AV876" s="109"/>
      <c r="AW876" s="109"/>
      <c r="AX876" s="109"/>
      <c r="AY876" s="109"/>
      <c r="AZ876" s="109"/>
      <c r="BA876" s="109"/>
      <c r="BB876" s="109"/>
      <c r="BC876" s="109"/>
      <c r="BD876" s="109"/>
      <c r="BE876" s="109"/>
      <c r="BF876" s="109"/>
      <c r="BG876" s="109"/>
      <c r="BH876" s="109"/>
      <c r="BI876" s="109"/>
      <c r="BJ876" s="109"/>
      <c r="BK876" s="109"/>
      <c r="BL876" s="109"/>
      <c r="BM876" s="109"/>
      <c r="BN876" s="109"/>
      <c r="BO876" s="109"/>
      <c r="BP876" s="109"/>
      <c r="BQ876" s="109"/>
      <c r="BR876" s="109"/>
    </row>
    <row r="877" spans="1:70" ht="15.75"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c r="AH877" s="109"/>
      <c r="AI877" s="109"/>
      <c r="AJ877" s="109"/>
      <c r="AK877" s="109"/>
      <c r="AL877" s="109"/>
      <c r="AM877" s="109"/>
      <c r="AN877" s="109"/>
      <c r="AO877" s="109"/>
      <c r="AP877" s="109"/>
      <c r="AQ877" s="109"/>
      <c r="AR877" s="109"/>
      <c r="AS877" s="109"/>
      <c r="AT877" s="109"/>
      <c r="AU877" s="109"/>
      <c r="AV877" s="109"/>
      <c r="AW877" s="109"/>
      <c r="AX877" s="109"/>
      <c r="AY877" s="109"/>
      <c r="AZ877" s="109"/>
      <c r="BA877" s="109"/>
      <c r="BB877" s="109"/>
      <c r="BC877" s="109"/>
      <c r="BD877" s="109"/>
      <c r="BE877" s="109"/>
      <c r="BF877" s="109"/>
      <c r="BG877" s="109"/>
      <c r="BH877" s="109"/>
      <c r="BI877" s="109"/>
      <c r="BJ877" s="109"/>
      <c r="BK877" s="109"/>
      <c r="BL877" s="109"/>
      <c r="BM877" s="109"/>
      <c r="BN877" s="109"/>
      <c r="BO877" s="109"/>
      <c r="BP877" s="109"/>
      <c r="BQ877" s="109"/>
      <c r="BR877" s="109"/>
    </row>
    <row r="878" spans="1:70" ht="15.75"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c r="AH878" s="109"/>
      <c r="AI878" s="109"/>
      <c r="AJ878" s="109"/>
      <c r="AK878" s="109"/>
      <c r="AL878" s="109"/>
      <c r="AM878" s="109"/>
      <c r="AN878" s="109"/>
      <c r="AO878" s="109"/>
      <c r="AP878" s="109"/>
      <c r="AQ878" s="109"/>
      <c r="AR878" s="109"/>
      <c r="AS878" s="109"/>
      <c r="AT878" s="109"/>
      <c r="AU878" s="109"/>
      <c r="AV878" s="109"/>
      <c r="AW878" s="109"/>
      <c r="AX878" s="109"/>
      <c r="AY878" s="109"/>
      <c r="AZ878" s="109"/>
      <c r="BA878" s="109"/>
      <c r="BB878" s="109"/>
      <c r="BC878" s="109"/>
      <c r="BD878" s="109"/>
      <c r="BE878" s="109"/>
      <c r="BF878" s="109"/>
      <c r="BG878" s="109"/>
      <c r="BH878" s="109"/>
      <c r="BI878" s="109"/>
      <c r="BJ878" s="109"/>
      <c r="BK878" s="109"/>
      <c r="BL878" s="109"/>
      <c r="BM878" s="109"/>
      <c r="BN878" s="109"/>
      <c r="BO878" s="109"/>
      <c r="BP878" s="109"/>
      <c r="BQ878" s="109"/>
      <c r="BR878" s="109"/>
    </row>
    <row r="879" spans="1:70" ht="15.75"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c r="AH879" s="109"/>
      <c r="AI879" s="109"/>
      <c r="AJ879" s="109"/>
      <c r="AK879" s="109"/>
      <c r="AL879" s="109"/>
      <c r="AM879" s="109"/>
      <c r="AN879" s="109"/>
      <c r="AO879" s="109"/>
      <c r="AP879" s="109"/>
      <c r="AQ879" s="109"/>
      <c r="AR879" s="109"/>
      <c r="AS879" s="109"/>
      <c r="AT879" s="109"/>
      <c r="AU879" s="109"/>
      <c r="AV879" s="109"/>
      <c r="AW879" s="109"/>
      <c r="AX879" s="109"/>
      <c r="AY879" s="109"/>
      <c r="AZ879" s="109"/>
      <c r="BA879" s="109"/>
      <c r="BB879" s="109"/>
      <c r="BC879" s="109"/>
      <c r="BD879" s="109"/>
      <c r="BE879" s="109"/>
      <c r="BF879" s="109"/>
      <c r="BG879" s="109"/>
      <c r="BH879" s="109"/>
      <c r="BI879" s="109"/>
      <c r="BJ879" s="109"/>
      <c r="BK879" s="109"/>
      <c r="BL879" s="109"/>
      <c r="BM879" s="109"/>
      <c r="BN879" s="109"/>
      <c r="BO879" s="109"/>
      <c r="BP879" s="109"/>
      <c r="BQ879" s="109"/>
      <c r="BR879" s="109"/>
    </row>
    <row r="880" spans="1:70" ht="15.75"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c r="AH880" s="109"/>
      <c r="AI880" s="109"/>
      <c r="AJ880" s="109"/>
      <c r="AK880" s="109"/>
      <c r="AL880" s="109"/>
      <c r="AM880" s="109"/>
      <c r="AN880" s="109"/>
      <c r="AO880" s="109"/>
      <c r="AP880" s="109"/>
      <c r="AQ880" s="109"/>
      <c r="AR880" s="109"/>
      <c r="AS880" s="109"/>
      <c r="AT880" s="109"/>
      <c r="AU880" s="109"/>
      <c r="AV880" s="109"/>
      <c r="AW880" s="109"/>
      <c r="AX880" s="109"/>
      <c r="AY880" s="109"/>
      <c r="AZ880" s="109"/>
      <c r="BA880" s="109"/>
      <c r="BB880" s="109"/>
      <c r="BC880" s="109"/>
      <c r="BD880" s="109"/>
      <c r="BE880" s="109"/>
      <c r="BF880" s="109"/>
      <c r="BG880" s="109"/>
      <c r="BH880" s="109"/>
      <c r="BI880" s="109"/>
      <c r="BJ880" s="109"/>
      <c r="BK880" s="109"/>
      <c r="BL880" s="109"/>
      <c r="BM880" s="109"/>
      <c r="BN880" s="109"/>
      <c r="BO880" s="109"/>
      <c r="BP880" s="109"/>
      <c r="BQ880" s="109"/>
      <c r="BR880" s="109"/>
    </row>
    <row r="881" spans="1:70" ht="15.75"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c r="AH881" s="109"/>
      <c r="AI881" s="109"/>
      <c r="AJ881" s="109"/>
      <c r="AK881" s="109"/>
      <c r="AL881" s="109"/>
      <c r="AM881" s="109"/>
      <c r="AN881" s="109"/>
      <c r="AO881" s="109"/>
      <c r="AP881" s="109"/>
      <c r="AQ881" s="109"/>
      <c r="AR881" s="109"/>
      <c r="AS881" s="109"/>
      <c r="AT881" s="109"/>
      <c r="AU881" s="109"/>
      <c r="AV881" s="109"/>
      <c r="AW881" s="109"/>
      <c r="AX881" s="109"/>
      <c r="AY881" s="109"/>
      <c r="AZ881" s="109"/>
      <c r="BA881" s="109"/>
      <c r="BB881" s="109"/>
      <c r="BC881" s="109"/>
      <c r="BD881" s="109"/>
      <c r="BE881" s="109"/>
      <c r="BF881" s="109"/>
      <c r="BG881" s="109"/>
      <c r="BH881" s="109"/>
      <c r="BI881" s="109"/>
      <c r="BJ881" s="109"/>
      <c r="BK881" s="109"/>
      <c r="BL881" s="109"/>
      <c r="BM881" s="109"/>
      <c r="BN881" s="109"/>
      <c r="BO881" s="109"/>
      <c r="BP881" s="109"/>
      <c r="BQ881" s="109"/>
      <c r="BR881" s="109"/>
    </row>
    <row r="882" spans="1:70" ht="15.75"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c r="AH882" s="109"/>
      <c r="AI882" s="109"/>
      <c r="AJ882" s="109"/>
      <c r="AK882" s="109"/>
      <c r="AL882" s="109"/>
      <c r="AM882" s="109"/>
      <c r="AN882" s="109"/>
      <c r="AO882" s="109"/>
      <c r="AP882" s="109"/>
      <c r="AQ882" s="109"/>
      <c r="AR882" s="109"/>
      <c r="AS882" s="109"/>
      <c r="AT882" s="109"/>
      <c r="AU882" s="109"/>
      <c r="AV882" s="109"/>
      <c r="AW882" s="109"/>
      <c r="AX882" s="109"/>
      <c r="AY882" s="109"/>
      <c r="AZ882" s="109"/>
      <c r="BA882" s="109"/>
      <c r="BB882" s="109"/>
      <c r="BC882" s="109"/>
      <c r="BD882" s="109"/>
      <c r="BE882" s="109"/>
      <c r="BF882" s="109"/>
      <c r="BG882" s="109"/>
      <c r="BH882" s="109"/>
      <c r="BI882" s="109"/>
      <c r="BJ882" s="109"/>
      <c r="BK882" s="109"/>
      <c r="BL882" s="109"/>
      <c r="BM882" s="109"/>
      <c r="BN882" s="109"/>
      <c r="BO882" s="109"/>
      <c r="BP882" s="109"/>
      <c r="BQ882" s="109"/>
      <c r="BR882" s="109"/>
    </row>
    <row r="883" spans="1:70" ht="15.75"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c r="AH883" s="109"/>
      <c r="AI883" s="109"/>
      <c r="AJ883" s="109"/>
      <c r="AK883" s="109"/>
      <c r="AL883" s="109"/>
      <c r="AM883" s="109"/>
      <c r="AN883" s="109"/>
      <c r="AO883" s="109"/>
      <c r="AP883" s="109"/>
      <c r="AQ883" s="109"/>
      <c r="AR883" s="109"/>
      <c r="AS883" s="109"/>
      <c r="AT883" s="109"/>
      <c r="AU883" s="109"/>
      <c r="AV883" s="109"/>
      <c r="AW883" s="109"/>
      <c r="AX883" s="109"/>
      <c r="AY883" s="109"/>
      <c r="AZ883" s="109"/>
      <c r="BA883" s="109"/>
      <c r="BB883" s="109"/>
      <c r="BC883" s="109"/>
      <c r="BD883" s="109"/>
      <c r="BE883" s="109"/>
      <c r="BF883" s="109"/>
      <c r="BG883" s="109"/>
      <c r="BH883" s="109"/>
      <c r="BI883" s="109"/>
      <c r="BJ883" s="109"/>
      <c r="BK883" s="109"/>
      <c r="BL883" s="109"/>
      <c r="BM883" s="109"/>
      <c r="BN883" s="109"/>
      <c r="BO883" s="109"/>
      <c r="BP883" s="109"/>
      <c r="BQ883" s="109"/>
      <c r="BR883" s="109"/>
    </row>
    <row r="884" spans="1:70" ht="15.75"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c r="AH884" s="109"/>
      <c r="AI884" s="109"/>
      <c r="AJ884" s="109"/>
      <c r="AK884" s="109"/>
      <c r="AL884" s="109"/>
      <c r="AM884" s="109"/>
      <c r="AN884" s="109"/>
      <c r="AO884" s="109"/>
      <c r="AP884" s="109"/>
      <c r="AQ884" s="109"/>
      <c r="AR884" s="109"/>
      <c r="AS884" s="109"/>
      <c r="AT884" s="109"/>
      <c r="AU884" s="109"/>
      <c r="AV884" s="109"/>
      <c r="AW884" s="109"/>
      <c r="AX884" s="109"/>
      <c r="AY884" s="109"/>
      <c r="AZ884" s="109"/>
      <c r="BA884" s="109"/>
      <c r="BB884" s="109"/>
      <c r="BC884" s="109"/>
      <c r="BD884" s="109"/>
      <c r="BE884" s="109"/>
      <c r="BF884" s="109"/>
      <c r="BG884" s="109"/>
      <c r="BH884" s="109"/>
      <c r="BI884" s="109"/>
      <c r="BJ884" s="109"/>
      <c r="BK884" s="109"/>
      <c r="BL884" s="109"/>
      <c r="BM884" s="109"/>
      <c r="BN884" s="109"/>
      <c r="BO884" s="109"/>
      <c r="BP884" s="109"/>
      <c r="BQ884" s="109"/>
      <c r="BR884" s="109"/>
    </row>
    <row r="885" spans="1:70" ht="15.75"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c r="AH885" s="109"/>
      <c r="AI885" s="109"/>
      <c r="AJ885" s="109"/>
      <c r="AK885" s="109"/>
      <c r="AL885" s="109"/>
      <c r="AM885" s="109"/>
      <c r="AN885" s="109"/>
      <c r="AO885" s="109"/>
      <c r="AP885" s="109"/>
      <c r="AQ885" s="109"/>
      <c r="AR885" s="109"/>
      <c r="AS885" s="109"/>
      <c r="AT885" s="109"/>
      <c r="AU885" s="109"/>
      <c r="AV885" s="109"/>
      <c r="AW885" s="109"/>
      <c r="AX885" s="109"/>
      <c r="AY885" s="109"/>
      <c r="AZ885" s="109"/>
      <c r="BA885" s="109"/>
      <c r="BB885" s="109"/>
      <c r="BC885" s="109"/>
      <c r="BD885" s="109"/>
      <c r="BE885" s="109"/>
      <c r="BF885" s="109"/>
      <c r="BG885" s="109"/>
      <c r="BH885" s="109"/>
      <c r="BI885" s="109"/>
      <c r="BJ885" s="109"/>
      <c r="BK885" s="109"/>
      <c r="BL885" s="109"/>
      <c r="BM885" s="109"/>
      <c r="BN885" s="109"/>
      <c r="BO885" s="109"/>
      <c r="BP885" s="109"/>
      <c r="BQ885" s="109"/>
      <c r="BR885" s="109"/>
    </row>
    <row r="886" spans="1:70" ht="15.75"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c r="AH886" s="109"/>
      <c r="AI886" s="109"/>
      <c r="AJ886" s="109"/>
      <c r="AK886" s="109"/>
      <c r="AL886" s="109"/>
      <c r="AM886" s="109"/>
      <c r="AN886" s="109"/>
      <c r="AO886" s="109"/>
      <c r="AP886" s="109"/>
      <c r="AQ886" s="109"/>
      <c r="AR886" s="109"/>
      <c r="AS886" s="109"/>
      <c r="AT886" s="109"/>
      <c r="AU886" s="109"/>
      <c r="AV886" s="109"/>
      <c r="AW886" s="109"/>
      <c r="AX886" s="109"/>
      <c r="AY886" s="109"/>
      <c r="AZ886" s="109"/>
      <c r="BA886" s="109"/>
      <c r="BB886" s="109"/>
      <c r="BC886" s="109"/>
      <c r="BD886" s="109"/>
      <c r="BE886" s="109"/>
      <c r="BF886" s="109"/>
      <c r="BG886" s="109"/>
      <c r="BH886" s="109"/>
      <c r="BI886" s="109"/>
      <c r="BJ886" s="109"/>
      <c r="BK886" s="109"/>
      <c r="BL886" s="109"/>
      <c r="BM886" s="109"/>
      <c r="BN886" s="109"/>
      <c r="BO886" s="109"/>
      <c r="BP886" s="109"/>
      <c r="BQ886" s="109"/>
      <c r="BR886" s="109"/>
    </row>
    <row r="887" spans="1:70" ht="15.75"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c r="AH887" s="109"/>
      <c r="AI887" s="109"/>
      <c r="AJ887" s="109"/>
      <c r="AK887" s="109"/>
      <c r="AL887" s="109"/>
      <c r="AM887" s="109"/>
      <c r="AN887" s="109"/>
      <c r="AO887" s="109"/>
      <c r="AP887" s="109"/>
      <c r="AQ887" s="109"/>
      <c r="AR887" s="109"/>
      <c r="AS887" s="109"/>
      <c r="AT887" s="109"/>
      <c r="AU887" s="109"/>
      <c r="AV887" s="109"/>
      <c r="AW887" s="109"/>
      <c r="AX887" s="109"/>
      <c r="AY887" s="109"/>
      <c r="AZ887" s="109"/>
      <c r="BA887" s="109"/>
      <c r="BB887" s="109"/>
      <c r="BC887" s="109"/>
      <c r="BD887" s="109"/>
      <c r="BE887" s="109"/>
      <c r="BF887" s="109"/>
      <c r="BG887" s="109"/>
      <c r="BH887" s="109"/>
      <c r="BI887" s="109"/>
      <c r="BJ887" s="109"/>
      <c r="BK887" s="109"/>
      <c r="BL887" s="109"/>
      <c r="BM887" s="109"/>
      <c r="BN887" s="109"/>
      <c r="BO887" s="109"/>
      <c r="BP887" s="109"/>
      <c r="BQ887" s="109"/>
      <c r="BR887" s="109"/>
    </row>
    <row r="888" spans="1:70" ht="15.75"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c r="AH888" s="109"/>
      <c r="AI888" s="109"/>
      <c r="AJ888" s="109"/>
      <c r="AK888" s="109"/>
      <c r="AL888" s="109"/>
      <c r="AM888" s="109"/>
      <c r="AN888" s="109"/>
      <c r="AO888" s="109"/>
      <c r="AP888" s="109"/>
      <c r="AQ888" s="109"/>
      <c r="AR888" s="109"/>
      <c r="AS888" s="109"/>
      <c r="AT888" s="109"/>
      <c r="AU888" s="109"/>
      <c r="AV888" s="109"/>
      <c r="AW888" s="109"/>
      <c r="AX888" s="109"/>
      <c r="AY888" s="109"/>
      <c r="AZ888" s="109"/>
      <c r="BA888" s="109"/>
      <c r="BB888" s="109"/>
      <c r="BC888" s="109"/>
      <c r="BD888" s="109"/>
      <c r="BE888" s="109"/>
      <c r="BF888" s="109"/>
      <c r="BG888" s="109"/>
      <c r="BH888" s="109"/>
      <c r="BI888" s="109"/>
      <c r="BJ888" s="109"/>
      <c r="BK888" s="109"/>
      <c r="BL888" s="109"/>
      <c r="BM888" s="109"/>
      <c r="BN888" s="109"/>
      <c r="BO888" s="109"/>
      <c r="BP888" s="109"/>
      <c r="BQ888" s="109"/>
      <c r="BR888" s="109"/>
    </row>
    <row r="889" spans="1:70" ht="15.75"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c r="AH889" s="109"/>
      <c r="AI889" s="109"/>
      <c r="AJ889" s="109"/>
      <c r="AK889" s="109"/>
      <c r="AL889" s="109"/>
      <c r="AM889" s="109"/>
      <c r="AN889" s="109"/>
      <c r="AO889" s="109"/>
      <c r="AP889" s="109"/>
      <c r="AQ889" s="109"/>
      <c r="AR889" s="109"/>
      <c r="AS889" s="109"/>
      <c r="AT889" s="109"/>
      <c r="AU889" s="109"/>
      <c r="AV889" s="109"/>
      <c r="AW889" s="109"/>
      <c r="AX889" s="109"/>
      <c r="AY889" s="109"/>
      <c r="AZ889" s="109"/>
      <c r="BA889" s="109"/>
      <c r="BB889" s="109"/>
      <c r="BC889" s="109"/>
      <c r="BD889" s="109"/>
      <c r="BE889" s="109"/>
      <c r="BF889" s="109"/>
      <c r="BG889" s="109"/>
      <c r="BH889" s="109"/>
      <c r="BI889" s="109"/>
      <c r="BJ889" s="109"/>
      <c r="BK889" s="109"/>
      <c r="BL889" s="109"/>
      <c r="BM889" s="109"/>
      <c r="BN889" s="109"/>
      <c r="BO889" s="109"/>
      <c r="BP889" s="109"/>
      <c r="BQ889" s="109"/>
      <c r="BR889" s="109"/>
    </row>
    <row r="890" spans="1:70" ht="15.75"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c r="AH890" s="109"/>
      <c r="AI890" s="109"/>
      <c r="AJ890" s="109"/>
      <c r="AK890" s="109"/>
      <c r="AL890" s="109"/>
      <c r="AM890" s="109"/>
      <c r="AN890" s="109"/>
      <c r="AO890" s="109"/>
      <c r="AP890" s="109"/>
      <c r="AQ890" s="109"/>
      <c r="AR890" s="109"/>
      <c r="AS890" s="109"/>
      <c r="AT890" s="109"/>
      <c r="AU890" s="109"/>
      <c r="AV890" s="109"/>
      <c r="AW890" s="109"/>
      <c r="AX890" s="109"/>
      <c r="AY890" s="109"/>
      <c r="AZ890" s="109"/>
      <c r="BA890" s="109"/>
      <c r="BB890" s="109"/>
      <c r="BC890" s="109"/>
      <c r="BD890" s="109"/>
      <c r="BE890" s="109"/>
      <c r="BF890" s="109"/>
      <c r="BG890" s="109"/>
      <c r="BH890" s="109"/>
      <c r="BI890" s="109"/>
      <c r="BJ890" s="109"/>
      <c r="BK890" s="109"/>
      <c r="BL890" s="109"/>
      <c r="BM890" s="109"/>
      <c r="BN890" s="109"/>
      <c r="BO890" s="109"/>
      <c r="BP890" s="109"/>
      <c r="BQ890" s="109"/>
      <c r="BR890" s="109"/>
    </row>
    <row r="891" spans="1:70" ht="15.75"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c r="AH891" s="109"/>
      <c r="AI891" s="109"/>
      <c r="AJ891" s="109"/>
      <c r="AK891" s="109"/>
      <c r="AL891" s="109"/>
      <c r="AM891" s="109"/>
      <c r="AN891" s="109"/>
      <c r="AO891" s="109"/>
      <c r="AP891" s="109"/>
      <c r="AQ891" s="109"/>
      <c r="AR891" s="109"/>
      <c r="AS891" s="109"/>
      <c r="AT891" s="109"/>
      <c r="AU891" s="109"/>
      <c r="AV891" s="109"/>
      <c r="AW891" s="109"/>
      <c r="AX891" s="109"/>
      <c r="AY891" s="109"/>
      <c r="AZ891" s="109"/>
      <c r="BA891" s="109"/>
      <c r="BB891" s="109"/>
      <c r="BC891" s="109"/>
      <c r="BD891" s="109"/>
      <c r="BE891" s="109"/>
      <c r="BF891" s="109"/>
      <c r="BG891" s="109"/>
      <c r="BH891" s="109"/>
      <c r="BI891" s="109"/>
      <c r="BJ891" s="109"/>
      <c r="BK891" s="109"/>
      <c r="BL891" s="109"/>
      <c r="BM891" s="109"/>
      <c r="BN891" s="109"/>
      <c r="BO891" s="109"/>
      <c r="BP891" s="109"/>
      <c r="BQ891" s="109"/>
      <c r="BR891" s="109"/>
    </row>
    <row r="892" spans="1:70" ht="15.75"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c r="AH892" s="109"/>
      <c r="AI892" s="109"/>
      <c r="AJ892" s="109"/>
      <c r="AK892" s="109"/>
      <c r="AL892" s="109"/>
      <c r="AM892" s="109"/>
      <c r="AN892" s="109"/>
      <c r="AO892" s="109"/>
      <c r="AP892" s="109"/>
      <c r="AQ892" s="109"/>
      <c r="AR892" s="109"/>
      <c r="AS892" s="109"/>
      <c r="AT892" s="109"/>
      <c r="AU892" s="109"/>
      <c r="AV892" s="109"/>
      <c r="AW892" s="109"/>
      <c r="AX892" s="109"/>
      <c r="AY892" s="109"/>
      <c r="AZ892" s="109"/>
      <c r="BA892" s="109"/>
      <c r="BB892" s="109"/>
      <c r="BC892" s="109"/>
      <c r="BD892" s="109"/>
      <c r="BE892" s="109"/>
      <c r="BF892" s="109"/>
      <c r="BG892" s="109"/>
      <c r="BH892" s="109"/>
      <c r="BI892" s="109"/>
      <c r="BJ892" s="109"/>
      <c r="BK892" s="109"/>
      <c r="BL892" s="109"/>
      <c r="BM892" s="109"/>
      <c r="BN892" s="109"/>
      <c r="BO892" s="109"/>
      <c r="BP892" s="109"/>
      <c r="BQ892" s="109"/>
      <c r="BR892" s="109"/>
    </row>
    <row r="893" spans="1:70" ht="15.75"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c r="AH893" s="109"/>
      <c r="AI893" s="109"/>
      <c r="AJ893" s="109"/>
      <c r="AK893" s="109"/>
      <c r="AL893" s="109"/>
      <c r="AM893" s="109"/>
      <c r="AN893" s="109"/>
      <c r="AO893" s="109"/>
      <c r="AP893" s="109"/>
      <c r="AQ893" s="109"/>
      <c r="AR893" s="109"/>
      <c r="AS893" s="109"/>
      <c r="AT893" s="109"/>
      <c r="AU893" s="109"/>
      <c r="AV893" s="109"/>
      <c r="AW893" s="109"/>
      <c r="AX893" s="109"/>
      <c r="AY893" s="109"/>
      <c r="AZ893" s="109"/>
      <c r="BA893" s="109"/>
      <c r="BB893" s="109"/>
      <c r="BC893" s="109"/>
      <c r="BD893" s="109"/>
      <c r="BE893" s="109"/>
      <c r="BF893" s="109"/>
      <c r="BG893" s="109"/>
      <c r="BH893" s="109"/>
      <c r="BI893" s="109"/>
      <c r="BJ893" s="109"/>
      <c r="BK893" s="109"/>
      <c r="BL893" s="109"/>
      <c r="BM893" s="109"/>
      <c r="BN893" s="109"/>
      <c r="BO893" s="109"/>
      <c r="BP893" s="109"/>
      <c r="BQ893" s="109"/>
      <c r="BR893" s="109"/>
    </row>
    <row r="894" spans="1:70" ht="15.75"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09"/>
      <c r="AL894" s="109"/>
      <c r="AM894" s="109"/>
      <c r="AN894" s="109"/>
      <c r="AO894" s="109"/>
      <c r="AP894" s="109"/>
      <c r="AQ894" s="109"/>
      <c r="AR894" s="109"/>
      <c r="AS894" s="109"/>
      <c r="AT894" s="109"/>
      <c r="AU894" s="109"/>
      <c r="AV894" s="109"/>
      <c r="AW894" s="109"/>
      <c r="AX894" s="109"/>
      <c r="AY894" s="109"/>
      <c r="AZ894" s="109"/>
      <c r="BA894" s="109"/>
      <c r="BB894" s="109"/>
      <c r="BC894" s="109"/>
      <c r="BD894" s="109"/>
      <c r="BE894" s="109"/>
      <c r="BF894" s="109"/>
      <c r="BG894" s="109"/>
      <c r="BH894" s="109"/>
      <c r="BI894" s="109"/>
      <c r="BJ894" s="109"/>
      <c r="BK894" s="109"/>
      <c r="BL894" s="109"/>
      <c r="BM894" s="109"/>
      <c r="BN894" s="109"/>
      <c r="BO894" s="109"/>
      <c r="BP894" s="109"/>
      <c r="BQ894" s="109"/>
      <c r="BR894" s="109"/>
    </row>
    <row r="895" spans="1:70" ht="15.75"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c r="AH895" s="109"/>
      <c r="AI895" s="109"/>
      <c r="AJ895" s="109"/>
      <c r="AK895" s="109"/>
      <c r="AL895" s="109"/>
      <c r="AM895" s="109"/>
      <c r="AN895" s="109"/>
      <c r="AO895" s="109"/>
      <c r="AP895" s="109"/>
      <c r="AQ895" s="109"/>
      <c r="AR895" s="109"/>
      <c r="AS895" s="109"/>
      <c r="AT895" s="109"/>
      <c r="AU895" s="109"/>
      <c r="AV895" s="109"/>
      <c r="AW895" s="109"/>
      <c r="AX895" s="109"/>
      <c r="AY895" s="109"/>
      <c r="AZ895" s="109"/>
      <c r="BA895" s="109"/>
      <c r="BB895" s="109"/>
      <c r="BC895" s="109"/>
      <c r="BD895" s="109"/>
      <c r="BE895" s="109"/>
      <c r="BF895" s="109"/>
      <c r="BG895" s="109"/>
      <c r="BH895" s="109"/>
      <c r="BI895" s="109"/>
      <c r="BJ895" s="109"/>
      <c r="BK895" s="109"/>
      <c r="BL895" s="109"/>
      <c r="BM895" s="109"/>
      <c r="BN895" s="109"/>
      <c r="BO895" s="109"/>
      <c r="BP895" s="109"/>
      <c r="BQ895" s="109"/>
      <c r="BR895" s="109"/>
    </row>
    <row r="896" spans="1:70" ht="15.75"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c r="AH896" s="109"/>
      <c r="AI896" s="109"/>
      <c r="AJ896" s="109"/>
      <c r="AK896" s="109"/>
      <c r="AL896" s="109"/>
      <c r="AM896" s="109"/>
      <c r="AN896" s="109"/>
      <c r="AO896" s="109"/>
      <c r="AP896" s="109"/>
      <c r="AQ896" s="109"/>
      <c r="AR896" s="109"/>
      <c r="AS896" s="109"/>
      <c r="AT896" s="109"/>
      <c r="AU896" s="109"/>
      <c r="AV896" s="109"/>
      <c r="AW896" s="109"/>
      <c r="AX896" s="109"/>
      <c r="AY896" s="109"/>
      <c r="AZ896" s="109"/>
      <c r="BA896" s="109"/>
      <c r="BB896" s="109"/>
      <c r="BC896" s="109"/>
      <c r="BD896" s="109"/>
      <c r="BE896" s="109"/>
      <c r="BF896" s="109"/>
      <c r="BG896" s="109"/>
      <c r="BH896" s="109"/>
      <c r="BI896" s="109"/>
      <c r="BJ896" s="109"/>
      <c r="BK896" s="109"/>
      <c r="BL896" s="109"/>
      <c r="BM896" s="109"/>
      <c r="BN896" s="109"/>
      <c r="BO896" s="109"/>
      <c r="BP896" s="109"/>
      <c r="BQ896" s="109"/>
      <c r="BR896" s="109"/>
    </row>
    <row r="897" spans="1:70" ht="15.75"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c r="AH897" s="109"/>
      <c r="AI897" s="109"/>
      <c r="AJ897" s="109"/>
      <c r="AK897" s="109"/>
      <c r="AL897" s="109"/>
      <c r="AM897" s="109"/>
      <c r="AN897" s="109"/>
      <c r="AO897" s="109"/>
      <c r="AP897" s="109"/>
      <c r="AQ897" s="109"/>
      <c r="AR897" s="109"/>
      <c r="AS897" s="109"/>
      <c r="AT897" s="109"/>
      <c r="AU897" s="109"/>
      <c r="AV897" s="109"/>
      <c r="AW897" s="109"/>
      <c r="AX897" s="109"/>
      <c r="AY897" s="109"/>
      <c r="AZ897" s="109"/>
      <c r="BA897" s="109"/>
      <c r="BB897" s="109"/>
      <c r="BC897" s="109"/>
      <c r="BD897" s="109"/>
      <c r="BE897" s="109"/>
      <c r="BF897" s="109"/>
      <c r="BG897" s="109"/>
      <c r="BH897" s="109"/>
      <c r="BI897" s="109"/>
      <c r="BJ897" s="109"/>
      <c r="BK897" s="109"/>
      <c r="BL897" s="109"/>
      <c r="BM897" s="109"/>
      <c r="BN897" s="109"/>
      <c r="BO897" s="109"/>
      <c r="BP897" s="109"/>
      <c r="BQ897" s="109"/>
      <c r="BR897" s="109"/>
    </row>
    <row r="898" spans="1:70" ht="15.75"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c r="AH898" s="109"/>
      <c r="AI898" s="109"/>
      <c r="AJ898" s="109"/>
      <c r="AK898" s="109"/>
      <c r="AL898" s="109"/>
      <c r="AM898" s="109"/>
      <c r="AN898" s="109"/>
      <c r="AO898" s="109"/>
      <c r="AP898" s="109"/>
      <c r="AQ898" s="109"/>
      <c r="AR898" s="109"/>
      <c r="AS898" s="109"/>
      <c r="AT898" s="109"/>
      <c r="AU898" s="109"/>
      <c r="AV898" s="109"/>
      <c r="AW898" s="109"/>
      <c r="AX898" s="109"/>
      <c r="AY898" s="109"/>
      <c r="AZ898" s="109"/>
      <c r="BA898" s="109"/>
      <c r="BB898" s="109"/>
      <c r="BC898" s="109"/>
      <c r="BD898" s="109"/>
      <c r="BE898" s="109"/>
      <c r="BF898" s="109"/>
      <c r="BG898" s="109"/>
      <c r="BH898" s="109"/>
      <c r="BI898" s="109"/>
      <c r="BJ898" s="109"/>
      <c r="BK898" s="109"/>
      <c r="BL898" s="109"/>
      <c r="BM898" s="109"/>
      <c r="BN898" s="109"/>
      <c r="BO898" s="109"/>
      <c r="BP898" s="109"/>
      <c r="BQ898" s="109"/>
      <c r="BR898" s="109"/>
    </row>
    <row r="899" spans="1:70" ht="15.75"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c r="AH899" s="109"/>
      <c r="AI899" s="109"/>
      <c r="AJ899" s="109"/>
      <c r="AK899" s="109"/>
      <c r="AL899" s="109"/>
      <c r="AM899" s="109"/>
      <c r="AN899" s="109"/>
      <c r="AO899" s="109"/>
      <c r="AP899" s="109"/>
      <c r="AQ899" s="109"/>
      <c r="AR899" s="109"/>
      <c r="AS899" s="109"/>
      <c r="AT899" s="109"/>
      <c r="AU899" s="109"/>
      <c r="AV899" s="109"/>
      <c r="AW899" s="109"/>
      <c r="AX899" s="109"/>
      <c r="AY899" s="109"/>
      <c r="AZ899" s="109"/>
      <c r="BA899" s="109"/>
      <c r="BB899" s="109"/>
      <c r="BC899" s="109"/>
      <c r="BD899" s="109"/>
      <c r="BE899" s="109"/>
      <c r="BF899" s="109"/>
      <c r="BG899" s="109"/>
      <c r="BH899" s="109"/>
      <c r="BI899" s="109"/>
      <c r="BJ899" s="109"/>
      <c r="BK899" s="109"/>
      <c r="BL899" s="109"/>
      <c r="BM899" s="109"/>
      <c r="BN899" s="109"/>
      <c r="BO899" s="109"/>
      <c r="BP899" s="109"/>
      <c r="BQ899" s="109"/>
      <c r="BR899" s="109"/>
    </row>
    <row r="900" spans="1:70" ht="15.75"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c r="AH900" s="109"/>
      <c r="AI900" s="109"/>
      <c r="AJ900" s="109"/>
      <c r="AK900" s="109"/>
      <c r="AL900" s="109"/>
      <c r="AM900" s="109"/>
      <c r="AN900" s="109"/>
      <c r="AO900" s="109"/>
      <c r="AP900" s="109"/>
      <c r="AQ900" s="109"/>
      <c r="AR900" s="109"/>
      <c r="AS900" s="109"/>
      <c r="AT900" s="109"/>
      <c r="AU900" s="109"/>
      <c r="AV900" s="109"/>
      <c r="AW900" s="109"/>
      <c r="AX900" s="109"/>
      <c r="AY900" s="109"/>
      <c r="AZ900" s="109"/>
      <c r="BA900" s="109"/>
      <c r="BB900" s="109"/>
      <c r="BC900" s="109"/>
      <c r="BD900" s="109"/>
      <c r="BE900" s="109"/>
      <c r="BF900" s="109"/>
      <c r="BG900" s="109"/>
      <c r="BH900" s="109"/>
      <c r="BI900" s="109"/>
      <c r="BJ900" s="109"/>
      <c r="BK900" s="109"/>
      <c r="BL900" s="109"/>
      <c r="BM900" s="109"/>
      <c r="BN900" s="109"/>
      <c r="BO900" s="109"/>
      <c r="BP900" s="109"/>
      <c r="BQ900" s="109"/>
      <c r="BR900" s="109"/>
    </row>
    <row r="901" spans="1:70" ht="15.75"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c r="AH901" s="109"/>
      <c r="AI901" s="109"/>
      <c r="AJ901" s="109"/>
      <c r="AK901" s="109"/>
      <c r="AL901" s="109"/>
      <c r="AM901" s="109"/>
      <c r="AN901" s="109"/>
      <c r="AO901" s="109"/>
      <c r="AP901" s="109"/>
      <c r="AQ901" s="109"/>
      <c r="AR901" s="109"/>
      <c r="AS901" s="109"/>
      <c r="AT901" s="109"/>
      <c r="AU901" s="109"/>
      <c r="AV901" s="109"/>
      <c r="AW901" s="109"/>
      <c r="AX901" s="109"/>
      <c r="AY901" s="109"/>
      <c r="AZ901" s="109"/>
      <c r="BA901" s="109"/>
      <c r="BB901" s="109"/>
      <c r="BC901" s="109"/>
      <c r="BD901" s="109"/>
      <c r="BE901" s="109"/>
      <c r="BF901" s="109"/>
      <c r="BG901" s="109"/>
      <c r="BH901" s="109"/>
      <c r="BI901" s="109"/>
      <c r="BJ901" s="109"/>
      <c r="BK901" s="109"/>
      <c r="BL901" s="109"/>
      <c r="BM901" s="109"/>
      <c r="BN901" s="109"/>
      <c r="BO901" s="109"/>
      <c r="BP901" s="109"/>
      <c r="BQ901" s="109"/>
      <c r="BR901" s="109"/>
    </row>
    <row r="902" spans="1:70" ht="15.75"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c r="AH902" s="109"/>
      <c r="AI902" s="109"/>
      <c r="AJ902" s="109"/>
      <c r="AK902" s="109"/>
      <c r="AL902" s="109"/>
      <c r="AM902" s="109"/>
      <c r="AN902" s="109"/>
      <c r="AO902" s="109"/>
      <c r="AP902" s="109"/>
      <c r="AQ902" s="109"/>
      <c r="AR902" s="109"/>
      <c r="AS902" s="109"/>
      <c r="AT902" s="109"/>
      <c r="AU902" s="109"/>
      <c r="AV902" s="109"/>
      <c r="AW902" s="109"/>
      <c r="AX902" s="109"/>
      <c r="AY902" s="109"/>
      <c r="AZ902" s="109"/>
      <c r="BA902" s="109"/>
      <c r="BB902" s="109"/>
      <c r="BC902" s="109"/>
      <c r="BD902" s="109"/>
      <c r="BE902" s="109"/>
      <c r="BF902" s="109"/>
      <c r="BG902" s="109"/>
      <c r="BH902" s="109"/>
      <c r="BI902" s="109"/>
      <c r="BJ902" s="109"/>
      <c r="BK902" s="109"/>
      <c r="BL902" s="109"/>
      <c r="BM902" s="109"/>
      <c r="BN902" s="109"/>
      <c r="BO902" s="109"/>
      <c r="BP902" s="109"/>
      <c r="BQ902" s="109"/>
      <c r="BR902" s="109"/>
    </row>
    <row r="903" spans="1:70" ht="15.75"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c r="AH903" s="109"/>
      <c r="AI903" s="109"/>
      <c r="AJ903" s="109"/>
      <c r="AK903" s="109"/>
      <c r="AL903" s="109"/>
      <c r="AM903" s="109"/>
      <c r="AN903" s="109"/>
      <c r="AO903" s="109"/>
      <c r="AP903" s="109"/>
      <c r="AQ903" s="109"/>
      <c r="AR903" s="109"/>
      <c r="AS903" s="109"/>
      <c r="AT903" s="109"/>
      <c r="AU903" s="109"/>
      <c r="AV903" s="109"/>
      <c r="AW903" s="109"/>
      <c r="AX903" s="109"/>
      <c r="AY903" s="109"/>
      <c r="AZ903" s="109"/>
      <c r="BA903" s="109"/>
      <c r="BB903" s="109"/>
      <c r="BC903" s="109"/>
      <c r="BD903" s="109"/>
      <c r="BE903" s="109"/>
      <c r="BF903" s="109"/>
      <c r="BG903" s="109"/>
      <c r="BH903" s="109"/>
      <c r="BI903" s="109"/>
      <c r="BJ903" s="109"/>
      <c r="BK903" s="109"/>
      <c r="BL903" s="109"/>
      <c r="BM903" s="109"/>
      <c r="BN903" s="109"/>
      <c r="BO903" s="109"/>
      <c r="BP903" s="109"/>
      <c r="BQ903" s="109"/>
      <c r="BR903" s="109"/>
    </row>
    <row r="904" spans="1:70" ht="15.75"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c r="AH904" s="109"/>
      <c r="AI904" s="109"/>
      <c r="AJ904" s="109"/>
      <c r="AK904" s="109"/>
      <c r="AL904" s="109"/>
      <c r="AM904" s="109"/>
      <c r="AN904" s="109"/>
      <c r="AO904" s="109"/>
      <c r="AP904" s="109"/>
      <c r="AQ904" s="109"/>
      <c r="AR904" s="109"/>
      <c r="AS904" s="109"/>
      <c r="AT904" s="109"/>
      <c r="AU904" s="109"/>
      <c r="AV904" s="109"/>
      <c r="AW904" s="109"/>
      <c r="AX904" s="109"/>
      <c r="AY904" s="109"/>
      <c r="AZ904" s="109"/>
      <c r="BA904" s="109"/>
      <c r="BB904" s="109"/>
      <c r="BC904" s="109"/>
      <c r="BD904" s="109"/>
      <c r="BE904" s="109"/>
      <c r="BF904" s="109"/>
      <c r="BG904" s="109"/>
      <c r="BH904" s="109"/>
      <c r="BI904" s="109"/>
      <c r="BJ904" s="109"/>
      <c r="BK904" s="109"/>
      <c r="BL904" s="109"/>
      <c r="BM904" s="109"/>
      <c r="BN904" s="109"/>
      <c r="BO904" s="109"/>
      <c r="BP904" s="109"/>
      <c r="BQ904" s="109"/>
      <c r="BR904" s="109"/>
    </row>
    <row r="905" spans="1:70" ht="15.75"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c r="AH905" s="109"/>
      <c r="AI905" s="109"/>
      <c r="AJ905" s="109"/>
      <c r="AK905" s="109"/>
      <c r="AL905" s="109"/>
      <c r="AM905" s="109"/>
      <c r="AN905" s="109"/>
      <c r="AO905" s="109"/>
      <c r="AP905" s="109"/>
      <c r="AQ905" s="109"/>
      <c r="AR905" s="109"/>
      <c r="AS905" s="109"/>
      <c r="AT905" s="109"/>
      <c r="AU905" s="109"/>
      <c r="AV905" s="109"/>
      <c r="AW905" s="109"/>
      <c r="AX905" s="109"/>
      <c r="AY905" s="109"/>
      <c r="AZ905" s="109"/>
      <c r="BA905" s="109"/>
      <c r="BB905" s="109"/>
      <c r="BC905" s="109"/>
      <c r="BD905" s="109"/>
      <c r="BE905" s="109"/>
      <c r="BF905" s="109"/>
      <c r="BG905" s="109"/>
      <c r="BH905" s="109"/>
      <c r="BI905" s="109"/>
      <c r="BJ905" s="109"/>
      <c r="BK905" s="109"/>
      <c r="BL905" s="109"/>
      <c r="BM905" s="109"/>
      <c r="BN905" s="109"/>
      <c r="BO905" s="109"/>
      <c r="BP905" s="109"/>
      <c r="BQ905" s="109"/>
      <c r="BR905" s="109"/>
    </row>
    <row r="906" spans="1:70" ht="15.75"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c r="AH906" s="109"/>
      <c r="AI906" s="109"/>
      <c r="AJ906" s="109"/>
      <c r="AK906" s="109"/>
      <c r="AL906" s="109"/>
      <c r="AM906" s="109"/>
      <c r="AN906" s="109"/>
      <c r="AO906" s="109"/>
      <c r="AP906" s="109"/>
      <c r="AQ906" s="109"/>
      <c r="AR906" s="109"/>
      <c r="AS906" s="109"/>
      <c r="AT906" s="109"/>
      <c r="AU906" s="109"/>
      <c r="AV906" s="109"/>
      <c r="AW906" s="109"/>
      <c r="AX906" s="109"/>
      <c r="AY906" s="109"/>
      <c r="AZ906" s="109"/>
      <c r="BA906" s="109"/>
      <c r="BB906" s="109"/>
      <c r="BC906" s="109"/>
      <c r="BD906" s="109"/>
      <c r="BE906" s="109"/>
      <c r="BF906" s="109"/>
      <c r="BG906" s="109"/>
      <c r="BH906" s="109"/>
      <c r="BI906" s="109"/>
      <c r="BJ906" s="109"/>
      <c r="BK906" s="109"/>
      <c r="BL906" s="109"/>
      <c r="BM906" s="109"/>
      <c r="BN906" s="109"/>
      <c r="BO906" s="109"/>
      <c r="BP906" s="109"/>
      <c r="BQ906" s="109"/>
      <c r="BR906" s="109"/>
    </row>
    <row r="907" spans="1:70" ht="15.75"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c r="AH907" s="109"/>
      <c r="AI907" s="109"/>
      <c r="AJ907" s="109"/>
      <c r="AK907" s="109"/>
      <c r="AL907" s="109"/>
      <c r="AM907" s="109"/>
      <c r="AN907" s="109"/>
      <c r="AO907" s="109"/>
      <c r="AP907" s="109"/>
      <c r="AQ907" s="109"/>
      <c r="AR907" s="109"/>
      <c r="AS907" s="109"/>
      <c r="AT907" s="109"/>
      <c r="AU907" s="109"/>
      <c r="AV907" s="109"/>
      <c r="AW907" s="109"/>
      <c r="AX907" s="109"/>
      <c r="AY907" s="109"/>
      <c r="AZ907" s="109"/>
      <c r="BA907" s="109"/>
      <c r="BB907" s="109"/>
      <c r="BC907" s="109"/>
      <c r="BD907" s="109"/>
      <c r="BE907" s="109"/>
      <c r="BF907" s="109"/>
      <c r="BG907" s="109"/>
      <c r="BH907" s="109"/>
      <c r="BI907" s="109"/>
      <c r="BJ907" s="109"/>
      <c r="BK907" s="109"/>
      <c r="BL907" s="109"/>
      <c r="BM907" s="109"/>
      <c r="BN907" s="109"/>
      <c r="BO907" s="109"/>
      <c r="BP907" s="109"/>
      <c r="BQ907" s="109"/>
      <c r="BR907" s="109"/>
    </row>
    <row r="908" spans="1:70" ht="15.75"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c r="AH908" s="109"/>
      <c r="AI908" s="109"/>
      <c r="AJ908" s="109"/>
      <c r="AK908" s="109"/>
      <c r="AL908" s="109"/>
      <c r="AM908" s="109"/>
      <c r="AN908" s="109"/>
      <c r="AO908" s="109"/>
      <c r="AP908" s="109"/>
      <c r="AQ908" s="109"/>
      <c r="AR908" s="109"/>
      <c r="AS908" s="109"/>
      <c r="AT908" s="109"/>
      <c r="AU908" s="109"/>
      <c r="AV908" s="109"/>
      <c r="AW908" s="109"/>
      <c r="AX908" s="109"/>
      <c r="AY908" s="109"/>
      <c r="AZ908" s="109"/>
      <c r="BA908" s="109"/>
      <c r="BB908" s="109"/>
      <c r="BC908" s="109"/>
      <c r="BD908" s="109"/>
      <c r="BE908" s="109"/>
      <c r="BF908" s="109"/>
      <c r="BG908" s="109"/>
      <c r="BH908" s="109"/>
      <c r="BI908" s="109"/>
      <c r="BJ908" s="109"/>
      <c r="BK908" s="109"/>
      <c r="BL908" s="109"/>
      <c r="BM908" s="109"/>
      <c r="BN908" s="109"/>
      <c r="BO908" s="109"/>
      <c r="BP908" s="109"/>
      <c r="BQ908" s="109"/>
      <c r="BR908" s="109"/>
    </row>
    <row r="909" spans="1:70" ht="15.75"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c r="AH909" s="109"/>
      <c r="AI909" s="109"/>
      <c r="AJ909" s="109"/>
      <c r="AK909" s="109"/>
      <c r="AL909" s="109"/>
      <c r="AM909" s="109"/>
      <c r="AN909" s="109"/>
      <c r="AO909" s="109"/>
      <c r="AP909" s="109"/>
      <c r="AQ909" s="109"/>
      <c r="AR909" s="109"/>
      <c r="AS909" s="109"/>
      <c r="AT909" s="109"/>
      <c r="AU909" s="109"/>
      <c r="AV909" s="109"/>
      <c r="AW909" s="109"/>
      <c r="AX909" s="109"/>
      <c r="AY909" s="109"/>
      <c r="AZ909" s="109"/>
      <c r="BA909" s="109"/>
      <c r="BB909" s="109"/>
      <c r="BC909" s="109"/>
      <c r="BD909" s="109"/>
      <c r="BE909" s="109"/>
      <c r="BF909" s="109"/>
      <c r="BG909" s="109"/>
      <c r="BH909" s="109"/>
      <c r="BI909" s="109"/>
      <c r="BJ909" s="109"/>
      <c r="BK909" s="109"/>
      <c r="BL909" s="109"/>
      <c r="BM909" s="109"/>
      <c r="BN909" s="109"/>
      <c r="BO909" s="109"/>
      <c r="BP909" s="109"/>
      <c r="BQ909" s="109"/>
      <c r="BR909" s="109"/>
    </row>
    <row r="910" spans="1:70" ht="15.75"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c r="AH910" s="109"/>
      <c r="AI910" s="109"/>
      <c r="AJ910" s="109"/>
      <c r="AK910" s="109"/>
      <c r="AL910" s="109"/>
      <c r="AM910" s="109"/>
      <c r="AN910" s="109"/>
      <c r="AO910" s="109"/>
      <c r="AP910" s="109"/>
      <c r="AQ910" s="109"/>
      <c r="AR910" s="109"/>
      <c r="AS910" s="109"/>
      <c r="AT910" s="109"/>
      <c r="AU910" s="109"/>
      <c r="AV910" s="109"/>
      <c r="AW910" s="109"/>
      <c r="AX910" s="109"/>
      <c r="AY910" s="109"/>
      <c r="AZ910" s="109"/>
      <c r="BA910" s="109"/>
      <c r="BB910" s="109"/>
      <c r="BC910" s="109"/>
      <c r="BD910" s="109"/>
      <c r="BE910" s="109"/>
      <c r="BF910" s="109"/>
      <c r="BG910" s="109"/>
      <c r="BH910" s="109"/>
      <c r="BI910" s="109"/>
      <c r="BJ910" s="109"/>
      <c r="BK910" s="109"/>
      <c r="BL910" s="109"/>
      <c r="BM910" s="109"/>
      <c r="BN910" s="109"/>
      <c r="BO910" s="109"/>
      <c r="BP910" s="109"/>
      <c r="BQ910" s="109"/>
      <c r="BR910" s="109"/>
    </row>
    <row r="911" spans="1:70" ht="15.75"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c r="AH911" s="109"/>
      <c r="AI911" s="109"/>
      <c r="AJ911" s="109"/>
      <c r="AK911" s="109"/>
      <c r="AL911" s="109"/>
      <c r="AM911" s="109"/>
      <c r="AN911" s="109"/>
      <c r="AO911" s="109"/>
      <c r="AP911" s="109"/>
      <c r="AQ911" s="109"/>
      <c r="AR911" s="109"/>
      <c r="AS911" s="109"/>
      <c r="AT911" s="109"/>
      <c r="AU911" s="109"/>
      <c r="AV911" s="109"/>
      <c r="AW911" s="109"/>
      <c r="AX911" s="109"/>
      <c r="AY911" s="109"/>
      <c r="AZ911" s="109"/>
      <c r="BA911" s="109"/>
      <c r="BB911" s="109"/>
      <c r="BC911" s="109"/>
      <c r="BD911" s="109"/>
      <c r="BE911" s="109"/>
      <c r="BF911" s="109"/>
      <c r="BG911" s="109"/>
      <c r="BH911" s="109"/>
      <c r="BI911" s="109"/>
      <c r="BJ911" s="109"/>
      <c r="BK911" s="109"/>
      <c r="BL911" s="109"/>
      <c r="BM911" s="109"/>
      <c r="BN911" s="109"/>
      <c r="BO911" s="109"/>
      <c r="BP911" s="109"/>
      <c r="BQ911" s="109"/>
      <c r="BR911" s="109"/>
    </row>
    <row r="912" spans="1:70" ht="15.75"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c r="AH912" s="109"/>
      <c r="AI912" s="109"/>
      <c r="AJ912" s="109"/>
      <c r="AK912" s="109"/>
      <c r="AL912" s="109"/>
      <c r="AM912" s="109"/>
      <c r="AN912" s="109"/>
      <c r="AO912" s="109"/>
      <c r="AP912" s="109"/>
      <c r="AQ912" s="109"/>
      <c r="AR912" s="109"/>
      <c r="AS912" s="109"/>
      <c r="AT912" s="109"/>
      <c r="AU912" s="109"/>
      <c r="AV912" s="109"/>
      <c r="AW912" s="109"/>
      <c r="AX912" s="109"/>
      <c r="AY912" s="109"/>
      <c r="AZ912" s="109"/>
      <c r="BA912" s="109"/>
      <c r="BB912" s="109"/>
      <c r="BC912" s="109"/>
      <c r="BD912" s="109"/>
      <c r="BE912" s="109"/>
      <c r="BF912" s="109"/>
      <c r="BG912" s="109"/>
      <c r="BH912" s="109"/>
      <c r="BI912" s="109"/>
      <c r="BJ912" s="109"/>
      <c r="BK912" s="109"/>
      <c r="BL912" s="109"/>
      <c r="BM912" s="109"/>
      <c r="BN912" s="109"/>
      <c r="BO912" s="109"/>
      <c r="BP912" s="109"/>
      <c r="BQ912" s="109"/>
      <c r="BR912" s="109"/>
    </row>
    <row r="913" spans="1:70" ht="15.75"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c r="AH913" s="109"/>
      <c r="AI913" s="109"/>
      <c r="AJ913" s="109"/>
      <c r="AK913" s="109"/>
      <c r="AL913" s="109"/>
      <c r="AM913" s="109"/>
      <c r="AN913" s="109"/>
      <c r="AO913" s="109"/>
      <c r="AP913" s="109"/>
      <c r="AQ913" s="109"/>
      <c r="AR913" s="109"/>
      <c r="AS913" s="109"/>
      <c r="AT913" s="109"/>
      <c r="AU913" s="109"/>
      <c r="AV913" s="109"/>
      <c r="AW913" s="109"/>
      <c r="AX913" s="109"/>
      <c r="AY913" s="109"/>
      <c r="AZ913" s="109"/>
      <c r="BA913" s="109"/>
      <c r="BB913" s="109"/>
      <c r="BC913" s="109"/>
      <c r="BD913" s="109"/>
      <c r="BE913" s="109"/>
      <c r="BF913" s="109"/>
      <c r="BG913" s="109"/>
      <c r="BH913" s="109"/>
      <c r="BI913" s="109"/>
      <c r="BJ913" s="109"/>
      <c r="BK913" s="109"/>
      <c r="BL913" s="109"/>
      <c r="BM913" s="109"/>
      <c r="BN913" s="109"/>
      <c r="BO913" s="109"/>
      <c r="BP913" s="109"/>
      <c r="BQ913" s="109"/>
      <c r="BR913" s="109"/>
    </row>
    <row r="914" spans="1:70" ht="15.75"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c r="AH914" s="109"/>
      <c r="AI914" s="109"/>
      <c r="AJ914" s="109"/>
      <c r="AK914" s="109"/>
      <c r="AL914" s="109"/>
      <c r="AM914" s="109"/>
      <c r="AN914" s="109"/>
      <c r="AO914" s="109"/>
      <c r="AP914" s="109"/>
      <c r="AQ914" s="109"/>
      <c r="AR914" s="109"/>
      <c r="AS914" s="109"/>
      <c r="AT914" s="109"/>
      <c r="AU914" s="109"/>
      <c r="AV914" s="109"/>
      <c r="AW914" s="109"/>
      <c r="AX914" s="109"/>
      <c r="AY914" s="109"/>
      <c r="AZ914" s="109"/>
      <c r="BA914" s="109"/>
      <c r="BB914" s="109"/>
      <c r="BC914" s="109"/>
      <c r="BD914" s="109"/>
      <c r="BE914" s="109"/>
      <c r="BF914" s="109"/>
      <c r="BG914" s="109"/>
      <c r="BH914" s="109"/>
      <c r="BI914" s="109"/>
      <c r="BJ914" s="109"/>
      <c r="BK914" s="109"/>
      <c r="BL914" s="109"/>
      <c r="BM914" s="109"/>
      <c r="BN914" s="109"/>
      <c r="BO914" s="109"/>
      <c r="BP914" s="109"/>
      <c r="BQ914" s="109"/>
      <c r="BR914" s="109"/>
    </row>
    <row r="915" spans="1:70" ht="15.75"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c r="AH915" s="109"/>
      <c r="AI915" s="109"/>
      <c r="AJ915" s="109"/>
      <c r="AK915" s="109"/>
      <c r="AL915" s="109"/>
      <c r="AM915" s="109"/>
      <c r="AN915" s="109"/>
      <c r="AO915" s="109"/>
      <c r="AP915" s="109"/>
      <c r="AQ915" s="109"/>
      <c r="AR915" s="109"/>
      <c r="AS915" s="109"/>
      <c r="AT915" s="109"/>
      <c r="AU915" s="109"/>
      <c r="AV915" s="109"/>
      <c r="AW915" s="109"/>
      <c r="AX915" s="109"/>
      <c r="AY915" s="109"/>
      <c r="AZ915" s="109"/>
      <c r="BA915" s="109"/>
      <c r="BB915" s="109"/>
      <c r="BC915" s="109"/>
      <c r="BD915" s="109"/>
      <c r="BE915" s="109"/>
      <c r="BF915" s="109"/>
      <c r="BG915" s="109"/>
      <c r="BH915" s="109"/>
      <c r="BI915" s="109"/>
      <c r="BJ915" s="109"/>
      <c r="BK915" s="109"/>
      <c r="BL915" s="109"/>
      <c r="BM915" s="109"/>
      <c r="BN915" s="109"/>
      <c r="BO915" s="109"/>
      <c r="BP915" s="109"/>
      <c r="BQ915" s="109"/>
      <c r="BR915" s="109"/>
    </row>
    <row r="916" spans="1:70" ht="15.75"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c r="AH916" s="109"/>
      <c r="AI916" s="109"/>
      <c r="AJ916" s="109"/>
      <c r="AK916" s="109"/>
      <c r="AL916" s="109"/>
      <c r="AM916" s="109"/>
      <c r="AN916" s="109"/>
      <c r="AO916" s="109"/>
      <c r="AP916" s="109"/>
      <c r="AQ916" s="109"/>
      <c r="AR916" s="109"/>
      <c r="AS916" s="109"/>
      <c r="AT916" s="109"/>
      <c r="AU916" s="109"/>
      <c r="AV916" s="109"/>
      <c r="AW916" s="109"/>
      <c r="AX916" s="109"/>
      <c r="AY916" s="109"/>
      <c r="AZ916" s="109"/>
      <c r="BA916" s="109"/>
      <c r="BB916" s="109"/>
      <c r="BC916" s="109"/>
      <c r="BD916" s="109"/>
      <c r="BE916" s="109"/>
      <c r="BF916" s="109"/>
      <c r="BG916" s="109"/>
      <c r="BH916" s="109"/>
      <c r="BI916" s="109"/>
      <c r="BJ916" s="109"/>
      <c r="BK916" s="109"/>
      <c r="BL916" s="109"/>
      <c r="BM916" s="109"/>
      <c r="BN916" s="109"/>
      <c r="BO916" s="109"/>
      <c r="BP916" s="109"/>
      <c r="BQ916" s="109"/>
      <c r="BR916" s="109"/>
    </row>
    <row r="917" spans="1:70" ht="15.75"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c r="AH917" s="109"/>
      <c r="AI917" s="109"/>
      <c r="AJ917" s="109"/>
      <c r="AK917" s="109"/>
      <c r="AL917" s="109"/>
      <c r="AM917" s="109"/>
      <c r="AN917" s="109"/>
      <c r="AO917" s="109"/>
      <c r="AP917" s="109"/>
      <c r="AQ917" s="109"/>
      <c r="AR917" s="109"/>
      <c r="AS917" s="109"/>
      <c r="AT917" s="109"/>
      <c r="AU917" s="109"/>
      <c r="AV917" s="109"/>
      <c r="AW917" s="109"/>
      <c r="AX917" s="109"/>
      <c r="AY917" s="109"/>
      <c r="AZ917" s="109"/>
      <c r="BA917" s="109"/>
      <c r="BB917" s="109"/>
      <c r="BC917" s="109"/>
      <c r="BD917" s="109"/>
      <c r="BE917" s="109"/>
      <c r="BF917" s="109"/>
      <c r="BG917" s="109"/>
      <c r="BH917" s="109"/>
      <c r="BI917" s="109"/>
      <c r="BJ917" s="109"/>
      <c r="BK917" s="109"/>
      <c r="BL917" s="109"/>
      <c r="BM917" s="109"/>
      <c r="BN917" s="109"/>
      <c r="BO917" s="109"/>
      <c r="BP917" s="109"/>
      <c r="BQ917" s="109"/>
      <c r="BR917" s="109"/>
    </row>
    <row r="918" spans="1:70" ht="15.75"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c r="AH918" s="109"/>
      <c r="AI918" s="109"/>
      <c r="AJ918" s="109"/>
      <c r="AK918" s="109"/>
      <c r="AL918" s="109"/>
      <c r="AM918" s="109"/>
      <c r="AN918" s="109"/>
      <c r="AO918" s="109"/>
      <c r="AP918" s="109"/>
      <c r="AQ918" s="109"/>
      <c r="AR918" s="109"/>
      <c r="AS918" s="109"/>
      <c r="AT918" s="109"/>
      <c r="AU918" s="109"/>
      <c r="AV918" s="109"/>
      <c r="AW918" s="109"/>
      <c r="AX918" s="109"/>
      <c r="AY918" s="109"/>
      <c r="AZ918" s="109"/>
      <c r="BA918" s="109"/>
      <c r="BB918" s="109"/>
      <c r="BC918" s="109"/>
      <c r="BD918" s="109"/>
      <c r="BE918" s="109"/>
      <c r="BF918" s="109"/>
      <c r="BG918" s="109"/>
      <c r="BH918" s="109"/>
      <c r="BI918" s="109"/>
      <c r="BJ918" s="109"/>
      <c r="BK918" s="109"/>
      <c r="BL918" s="109"/>
      <c r="BM918" s="109"/>
      <c r="BN918" s="109"/>
      <c r="BO918" s="109"/>
      <c r="BP918" s="109"/>
      <c r="BQ918" s="109"/>
      <c r="BR918" s="109"/>
    </row>
    <row r="919" spans="1:70" ht="15.75"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c r="AH919" s="109"/>
      <c r="AI919" s="109"/>
      <c r="AJ919" s="109"/>
      <c r="AK919" s="109"/>
      <c r="AL919" s="109"/>
      <c r="AM919" s="109"/>
      <c r="AN919" s="109"/>
      <c r="AO919" s="109"/>
      <c r="AP919" s="109"/>
      <c r="AQ919" s="109"/>
      <c r="AR919" s="109"/>
      <c r="AS919" s="109"/>
      <c r="AT919" s="109"/>
      <c r="AU919" s="109"/>
      <c r="AV919" s="109"/>
      <c r="AW919" s="109"/>
      <c r="AX919" s="109"/>
      <c r="AY919" s="109"/>
      <c r="AZ919" s="109"/>
      <c r="BA919" s="109"/>
      <c r="BB919" s="109"/>
      <c r="BC919" s="109"/>
      <c r="BD919" s="109"/>
      <c r="BE919" s="109"/>
      <c r="BF919" s="109"/>
      <c r="BG919" s="109"/>
      <c r="BH919" s="109"/>
      <c r="BI919" s="109"/>
      <c r="BJ919" s="109"/>
      <c r="BK919" s="109"/>
      <c r="BL919" s="109"/>
      <c r="BM919" s="109"/>
      <c r="BN919" s="109"/>
      <c r="BO919" s="109"/>
      <c r="BP919" s="109"/>
      <c r="BQ919" s="109"/>
      <c r="BR919" s="109"/>
    </row>
    <row r="920" spans="1:70" ht="15.75"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c r="AH920" s="109"/>
      <c r="AI920" s="109"/>
      <c r="AJ920" s="109"/>
      <c r="AK920" s="109"/>
      <c r="AL920" s="109"/>
      <c r="AM920" s="109"/>
      <c r="AN920" s="109"/>
      <c r="AO920" s="109"/>
      <c r="AP920" s="109"/>
      <c r="AQ920" s="109"/>
      <c r="AR920" s="109"/>
      <c r="AS920" s="109"/>
      <c r="AT920" s="109"/>
      <c r="AU920" s="109"/>
      <c r="AV920" s="109"/>
      <c r="AW920" s="109"/>
      <c r="AX920" s="109"/>
      <c r="AY920" s="109"/>
      <c r="AZ920" s="109"/>
      <c r="BA920" s="109"/>
      <c r="BB920" s="109"/>
      <c r="BC920" s="109"/>
      <c r="BD920" s="109"/>
      <c r="BE920" s="109"/>
      <c r="BF920" s="109"/>
      <c r="BG920" s="109"/>
      <c r="BH920" s="109"/>
      <c r="BI920" s="109"/>
      <c r="BJ920" s="109"/>
      <c r="BK920" s="109"/>
      <c r="BL920" s="109"/>
      <c r="BM920" s="109"/>
      <c r="BN920" s="109"/>
      <c r="BO920" s="109"/>
      <c r="BP920" s="109"/>
      <c r="BQ920" s="109"/>
      <c r="BR920" s="109"/>
    </row>
    <row r="921" spans="1:70" ht="15.75"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c r="AH921" s="109"/>
      <c r="AI921" s="109"/>
      <c r="AJ921" s="109"/>
      <c r="AK921" s="109"/>
      <c r="AL921" s="109"/>
      <c r="AM921" s="109"/>
      <c r="AN921" s="109"/>
      <c r="AO921" s="109"/>
      <c r="AP921" s="109"/>
      <c r="AQ921" s="109"/>
      <c r="AR921" s="109"/>
      <c r="AS921" s="109"/>
      <c r="AT921" s="109"/>
      <c r="AU921" s="109"/>
      <c r="AV921" s="109"/>
      <c r="AW921" s="109"/>
      <c r="AX921" s="109"/>
      <c r="AY921" s="109"/>
      <c r="AZ921" s="109"/>
      <c r="BA921" s="109"/>
      <c r="BB921" s="109"/>
      <c r="BC921" s="109"/>
      <c r="BD921" s="109"/>
      <c r="BE921" s="109"/>
      <c r="BF921" s="109"/>
      <c r="BG921" s="109"/>
      <c r="BH921" s="109"/>
      <c r="BI921" s="109"/>
      <c r="BJ921" s="109"/>
      <c r="BK921" s="109"/>
      <c r="BL921" s="109"/>
      <c r="BM921" s="109"/>
      <c r="BN921" s="109"/>
      <c r="BO921" s="109"/>
      <c r="BP921" s="109"/>
      <c r="BQ921" s="109"/>
      <c r="BR921" s="109"/>
    </row>
    <row r="922" spans="1:70" ht="15.75"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c r="AH922" s="109"/>
      <c r="AI922" s="109"/>
      <c r="AJ922" s="109"/>
      <c r="AK922" s="109"/>
      <c r="AL922" s="109"/>
      <c r="AM922" s="109"/>
      <c r="AN922" s="109"/>
      <c r="AO922" s="109"/>
      <c r="AP922" s="109"/>
      <c r="AQ922" s="109"/>
      <c r="AR922" s="109"/>
      <c r="AS922" s="109"/>
      <c r="AT922" s="109"/>
      <c r="AU922" s="109"/>
      <c r="AV922" s="109"/>
      <c r="AW922" s="109"/>
      <c r="AX922" s="109"/>
      <c r="AY922" s="109"/>
      <c r="AZ922" s="109"/>
      <c r="BA922" s="109"/>
      <c r="BB922" s="109"/>
      <c r="BC922" s="109"/>
      <c r="BD922" s="109"/>
      <c r="BE922" s="109"/>
      <c r="BF922" s="109"/>
      <c r="BG922" s="109"/>
      <c r="BH922" s="109"/>
      <c r="BI922" s="109"/>
      <c r="BJ922" s="109"/>
      <c r="BK922" s="109"/>
      <c r="BL922" s="109"/>
      <c r="BM922" s="109"/>
      <c r="BN922" s="109"/>
      <c r="BO922" s="109"/>
      <c r="BP922" s="109"/>
      <c r="BQ922" s="109"/>
      <c r="BR922" s="109"/>
    </row>
    <row r="923" spans="1:70" ht="15.75"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c r="AH923" s="109"/>
      <c r="AI923" s="109"/>
      <c r="AJ923" s="109"/>
      <c r="AK923" s="109"/>
      <c r="AL923" s="109"/>
      <c r="AM923" s="109"/>
      <c r="AN923" s="109"/>
      <c r="AO923" s="109"/>
      <c r="AP923" s="109"/>
      <c r="AQ923" s="109"/>
      <c r="AR923" s="109"/>
      <c r="AS923" s="109"/>
      <c r="AT923" s="109"/>
      <c r="AU923" s="109"/>
      <c r="AV923" s="109"/>
      <c r="AW923" s="109"/>
      <c r="AX923" s="109"/>
      <c r="AY923" s="109"/>
      <c r="AZ923" s="109"/>
      <c r="BA923" s="109"/>
      <c r="BB923" s="109"/>
      <c r="BC923" s="109"/>
      <c r="BD923" s="109"/>
      <c r="BE923" s="109"/>
      <c r="BF923" s="109"/>
      <c r="BG923" s="109"/>
      <c r="BH923" s="109"/>
      <c r="BI923" s="109"/>
      <c r="BJ923" s="109"/>
      <c r="BK923" s="109"/>
      <c r="BL923" s="109"/>
      <c r="BM923" s="109"/>
      <c r="BN923" s="109"/>
      <c r="BO923" s="109"/>
      <c r="BP923" s="109"/>
      <c r="BQ923" s="109"/>
      <c r="BR923" s="109"/>
    </row>
    <row r="924" spans="1:70" ht="15.75"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c r="AH924" s="109"/>
      <c r="AI924" s="109"/>
      <c r="AJ924" s="109"/>
      <c r="AK924" s="109"/>
      <c r="AL924" s="109"/>
      <c r="AM924" s="109"/>
      <c r="AN924" s="109"/>
      <c r="AO924" s="109"/>
      <c r="AP924" s="109"/>
      <c r="AQ924" s="109"/>
      <c r="AR924" s="109"/>
      <c r="AS924" s="109"/>
      <c r="AT924" s="109"/>
      <c r="AU924" s="109"/>
      <c r="AV924" s="109"/>
      <c r="AW924" s="109"/>
      <c r="AX924" s="109"/>
      <c r="AY924" s="109"/>
      <c r="AZ924" s="109"/>
      <c r="BA924" s="109"/>
      <c r="BB924" s="109"/>
      <c r="BC924" s="109"/>
      <c r="BD924" s="109"/>
      <c r="BE924" s="109"/>
      <c r="BF924" s="109"/>
      <c r="BG924" s="109"/>
      <c r="BH924" s="109"/>
      <c r="BI924" s="109"/>
      <c r="BJ924" s="109"/>
      <c r="BK924" s="109"/>
      <c r="BL924" s="109"/>
      <c r="BM924" s="109"/>
      <c r="BN924" s="109"/>
      <c r="BO924" s="109"/>
      <c r="BP924" s="109"/>
      <c r="BQ924" s="109"/>
      <c r="BR924" s="109"/>
    </row>
    <row r="925" spans="1:70" ht="15.75"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c r="AH925" s="109"/>
      <c r="AI925" s="109"/>
      <c r="AJ925" s="109"/>
      <c r="AK925" s="109"/>
      <c r="AL925" s="109"/>
      <c r="AM925" s="109"/>
      <c r="AN925" s="109"/>
      <c r="AO925" s="109"/>
      <c r="AP925" s="109"/>
      <c r="AQ925" s="109"/>
      <c r="AR925" s="109"/>
      <c r="AS925" s="109"/>
      <c r="AT925" s="109"/>
      <c r="AU925" s="109"/>
      <c r="AV925" s="109"/>
      <c r="AW925" s="109"/>
      <c r="AX925" s="109"/>
      <c r="AY925" s="109"/>
      <c r="AZ925" s="109"/>
      <c r="BA925" s="109"/>
      <c r="BB925" s="109"/>
      <c r="BC925" s="109"/>
      <c r="BD925" s="109"/>
      <c r="BE925" s="109"/>
      <c r="BF925" s="109"/>
      <c r="BG925" s="109"/>
      <c r="BH925" s="109"/>
      <c r="BI925" s="109"/>
      <c r="BJ925" s="109"/>
      <c r="BK925" s="109"/>
      <c r="BL925" s="109"/>
      <c r="BM925" s="109"/>
      <c r="BN925" s="109"/>
      <c r="BO925" s="109"/>
      <c r="BP925" s="109"/>
      <c r="BQ925" s="109"/>
      <c r="BR925" s="109"/>
    </row>
    <row r="926" spans="1:70" ht="15.75"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c r="AH926" s="109"/>
      <c r="AI926" s="109"/>
      <c r="AJ926" s="109"/>
      <c r="AK926" s="109"/>
      <c r="AL926" s="109"/>
      <c r="AM926" s="109"/>
      <c r="AN926" s="109"/>
      <c r="AO926" s="109"/>
      <c r="AP926" s="109"/>
      <c r="AQ926" s="109"/>
      <c r="AR926" s="109"/>
      <c r="AS926" s="109"/>
      <c r="AT926" s="109"/>
      <c r="AU926" s="109"/>
      <c r="AV926" s="109"/>
      <c r="AW926" s="109"/>
      <c r="AX926" s="109"/>
      <c r="AY926" s="109"/>
      <c r="AZ926" s="109"/>
      <c r="BA926" s="109"/>
      <c r="BB926" s="109"/>
      <c r="BC926" s="109"/>
      <c r="BD926" s="109"/>
      <c r="BE926" s="109"/>
      <c r="BF926" s="109"/>
      <c r="BG926" s="109"/>
      <c r="BH926" s="109"/>
      <c r="BI926" s="109"/>
      <c r="BJ926" s="109"/>
      <c r="BK926" s="109"/>
      <c r="BL926" s="109"/>
      <c r="BM926" s="109"/>
      <c r="BN926" s="109"/>
      <c r="BO926" s="109"/>
      <c r="BP926" s="109"/>
      <c r="BQ926" s="109"/>
      <c r="BR926" s="109"/>
    </row>
    <row r="927" spans="1:70" ht="15.75"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c r="AH927" s="109"/>
      <c r="AI927" s="109"/>
      <c r="AJ927" s="109"/>
      <c r="AK927" s="109"/>
      <c r="AL927" s="109"/>
      <c r="AM927" s="109"/>
      <c r="AN927" s="109"/>
      <c r="AO927" s="109"/>
      <c r="AP927" s="109"/>
      <c r="AQ927" s="109"/>
      <c r="AR927" s="109"/>
      <c r="AS927" s="109"/>
      <c r="AT927" s="109"/>
      <c r="AU927" s="109"/>
      <c r="AV927" s="109"/>
      <c r="AW927" s="109"/>
      <c r="AX927" s="109"/>
      <c r="AY927" s="109"/>
      <c r="AZ927" s="109"/>
      <c r="BA927" s="109"/>
      <c r="BB927" s="109"/>
      <c r="BC927" s="109"/>
      <c r="BD927" s="109"/>
      <c r="BE927" s="109"/>
      <c r="BF927" s="109"/>
      <c r="BG927" s="109"/>
      <c r="BH927" s="109"/>
      <c r="BI927" s="109"/>
      <c r="BJ927" s="109"/>
      <c r="BK927" s="109"/>
      <c r="BL927" s="109"/>
      <c r="BM927" s="109"/>
      <c r="BN927" s="109"/>
      <c r="BO927" s="109"/>
      <c r="BP927" s="109"/>
      <c r="BQ927" s="109"/>
      <c r="BR927" s="109"/>
    </row>
    <row r="928" spans="1:70" ht="15.75"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c r="AH928" s="109"/>
      <c r="AI928" s="109"/>
      <c r="AJ928" s="109"/>
      <c r="AK928" s="109"/>
      <c r="AL928" s="109"/>
      <c r="AM928" s="109"/>
      <c r="AN928" s="109"/>
      <c r="AO928" s="109"/>
      <c r="AP928" s="109"/>
      <c r="AQ928" s="109"/>
      <c r="AR928" s="109"/>
      <c r="AS928" s="109"/>
      <c r="AT928" s="109"/>
      <c r="AU928" s="109"/>
      <c r="AV928" s="109"/>
      <c r="AW928" s="109"/>
      <c r="AX928" s="109"/>
      <c r="AY928" s="109"/>
      <c r="AZ928" s="109"/>
      <c r="BA928" s="109"/>
      <c r="BB928" s="109"/>
      <c r="BC928" s="109"/>
      <c r="BD928" s="109"/>
      <c r="BE928" s="109"/>
      <c r="BF928" s="109"/>
      <c r="BG928" s="109"/>
      <c r="BH928" s="109"/>
      <c r="BI928" s="109"/>
      <c r="BJ928" s="109"/>
      <c r="BK928" s="109"/>
      <c r="BL928" s="109"/>
      <c r="BM928" s="109"/>
      <c r="BN928" s="109"/>
      <c r="BO928" s="109"/>
      <c r="BP928" s="109"/>
      <c r="BQ928" s="109"/>
      <c r="BR928" s="109"/>
    </row>
    <row r="929" spans="1:70" ht="15.75"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c r="AH929" s="109"/>
      <c r="AI929" s="109"/>
      <c r="AJ929" s="109"/>
      <c r="AK929" s="109"/>
      <c r="AL929" s="109"/>
      <c r="AM929" s="109"/>
      <c r="AN929" s="109"/>
      <c r="AO929" s="109"/>
      <c r="AP929" s="109"/>
      <c r="AQ929" s="109"/>
      <c r="AR929" s="109"/>
      <c r="AS929" s="109"/>
      <c r="AT929" s="109"/>
      <c r="AU929" s="109"/>
      <c r="AV929" s="109"/>
      <c r="AW929" s="109"/>
      <c r="AX929" s="109"/>
      <c r="AY929" s="109"/>
      <c r="AZ929" s="109"/>
      <c r="BA929" s="109"/>
      <c r="BB929" s="109"/>
      <c r="BC929" s="109"/>
      <c r="BD929" s="109"/>
      <c r="BE929" s="109"/>
      <c r="BF929" s="109"/>
      <c r="BG929" s="109"/>
      <c r="BH929" s="109"/>
      <c r="BI929" s="109"/>
      <c r="BJ929" s="109"/>
      <c r="BK929" s="109"/>
      <c r="BL929" s="109"/>
      <c r="BM929" s="109"/>
      <c r="BN929" s="109"/>
      <c r="BO929" s="109"/>
      <c r="BP929" s="109"/>
      <c r="BQ929" s="109"/>
      <c r="BR929" s="109"/>
    </row>
    <row r="930" spans="1:70" ht="15.75"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c r="AH930" s="109"/>
      <c r="AI930" s="109"/>
      <c r="AJ930" s="109"/>
      <c r="AK930" s="109"/>
      <c r="AL930" s="109"/>
      <c r="AM930" s="109"/>
      <c r="AN930" s="109"/>
      <c r="AO930" s="109"/>
      <c r="AP930" s="109"/>
      <c r="AQ930" s="109"/>
      <c r="AR930" s="109"/>
      <c r="AS930" s="109"/>
      <c r="AT930" s="109"/>
      <c r="AU930" s="109"/>
      <c r="AV930" s="109"/>
      <c r="AW930" s="109"/>
      <c r="AX930" s="109"/>
      <c r="AY930" s="109"/>
      <c r="AZ930" s="109"/>
      <c r="BA930" s="109"/>
      <c r="BB930" s="109"/>
      <c r="BC930" s="109"/>
      <c r="BD930" s="109"/>
      <c r="BE930" s="109"/>
      <c r="BF930" s="109"/>
      <c r="BG930" s="109"/>
      <c r="BH930" s="109"/>
      <c r="BI930" s="109"/>
      <c r="BJ930" s="109"/>
      <c r="BK930" s="109"/>
      <c r="BL930" s="109"/>
      <c r="BM930" s="109"/>
      <c r="BN930" s="109"/>
      <c r="BO930" s="109"/>
      <c r="BP930" s="109"/>
      <c r="BQ930" s="109"/>
      <c r="BR930" s="109"/>
    </row>
    <row r="931" spans="1:70" ht="15.75"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c r="AH931" s="109"/>
      <c r="AI931" s="109"/>
      <c r="AJ931" s="109"/>
      <c r="AK931" s="109"/>
      <c r="AL931" s="109"/>
      <c r="AM931" s="109"/>
      <c r="AN931" s="109"/>
      <c r="AO931" s="109"/>
      <c r="AP931" s="109"/>
      <c r="AQ931" s="109"/>
      <c r="AR931" s="109"/>
      <c r="AS931" s="109"/>
      <c r="AT931" s="109"/>
      <c r="AU931" s="109"/>
      <c r="AV931" s="109"/>
      <c r="AW931" s="109"/>
      <c r="AX931" s="109"/>
      <c r="AY931" s="109"/>
      <c r="AZ931" s="109"/>
      <c r="BA931" s="109"/>
      <c r="BB931" s="109"/>
      <c r="BC931" s="109"/>
      <c r="BD931" s="109"/>
      <c r="BE931" s="109"/>
      <c r="BF931" s="109"/>
      <c r="BG931" s="109"/>
      <c r="BH931" s="109"/>
      <c r="BI931" s="109"/>
      <c r="BJ931" s="109"/>
      <c r="BK931" s="109"/>
      <c r="BL931" s="109"/>
      <c r="BM931" s="109"/>
      <c r="BN931" s="109"/>
      <c r="BO931" s="109"/>
      <c r="BP931" s="109"/>
      <c r="BQ931" s="109"/>
      <c r="BR931" s="109"/>
    </row>
    <row r="932" spans="1:70" ht="15.75"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c r="AH932" s="109"/>
      <c r="AI932" s="109"/>
      <c r="AJ932" s="109"/>
      <c r="AK932" s="109"/>
      <c r="AL932" s="109"/>
      <c r="AM932" s="109"/>
      <c r="AN932" s="109"/>
      <c r="AO932" s="109"/>
      <c r="AP932" s="109"/>
      <c r="AQ932" s="109"/>
      <c r="AR932" s="109"/>
      <c r="AS932" s="109"/>
      <c r="AT932" s="109"/>
      <c r="AU932" s="109"/>
      <c r="AV932" s="109"/>
      <c r="AW932" s="109"/>
      <c r="AX932" s="109"/>
      <c r="AY932" s="109"/>
      <c r="AZ932" s="109"/>
      <c r="BA932" s="109"/>
      <c r="BB932" s="109"/>
      <c r="BC932" s="109"/>
      <c r="BD932" s="109"/>
      <c r="BE932" s="109"/>
      <c r="BF932" s="109"/>
      <c r="BG932" s="109"/>
      <c r="BH932" s="109"/>
      <c r="BI932" s="109"/>
      <c r="BJ932" s="109"/>
      <c r="BK932" s="109"/>
      <c r="BL932" s="109"/>
      <c r="BM932" s="109"/>
      <c r="BN932" s="109"/>
      <c r="BO932" s="109"/>
      <c r="BP932" s="109"/>
      <c r="BQ932" s="109"/>
      <c r="BR932" s="109"/>
    </row>
    <row r="933" spans="1:70" ht="15.75"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c r="AH933" s="109"/>
      <c r="AI933" s="109"/>
      <c r="AJ933" s="109"/>
      <c r="AK933" s="109"/>
      <c r="AL933" s="109"/>
      <c r="AM933" s="109"/>
      <c r="AN933" s="109"/>
      <c r="AO933" s="109"/>
      <c r="AP933" s="109"/>
      <c r="AQ933" s="109"/>
      <c r="AR933" s="109"/>
      <c r="AS933" s="109"/>
      <c r="AT933" s="109"/>
      <c r="AU933" s="109"/>
      <c r="AV933" s="109"/>
      <c r="AW933" s="109"/>
      <c r="AX933" s="109"/>
      <c r="AY933" s="109"/>
      <c r="AZ933" s="109"/>
      <c r="BA933" s="109"/>
      <c r="BB933" s="109"/>
      <c r="BC933" s="109"/>
      <c r="BD933" s="109"/>
      <c r="BE933" s="109"/>
      <c r="BF933" s="109"/>
      <c r="BG933" s="109"/>
      <c r="BH933" s="109"/>
      <c r="BI933" s="109"/>
      <c r="BJ933" s="109"/>
      <c r="BK933" s="109"/>
      <c r="BL933" s="109"/>
      <c r="BM933" s="109"/>
      <c r="BN933" s="109"/>
      <c r="BO933" s="109"/>
      <c r="BP933" s="109"/>
      <c r="BQ933" s="109"/>
      <c r="BR933" s="109"/>
    </row>
    <row r="934" spans="1:70" ht="15.75"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c r="AH934" s="109"/>
      <c r="AI934" s="109"/>
      <c r="AJ934" s="109"/>
      <c r="AK934" s="109"/>
      <c r="AL934" s="109"/>
      <c r="AM934" s="109"/>
      <c r="AN934" s="109"/>
      <c r="AO934" s="109"/>
      <c r="AP934" s="109"/>
      <c r="AQ934" s="109"/>
      <c r="AR934" s="109"/>
      <c r="AS934" s="109"/>
      <c r="AT934" s="109"/>
      <c r="AU934" s="109"/>
      <c r="AV934" s="109"/>
      <c r="AW934" s="109"/>
      <c r="AX934" s="109"/>
      <c r="AY934" s="109"/>
      <c r="AZ934" s="109"/>
      <c r="BA934" s="109"/>
      <c r="BB934" s="109"/>
      <c r="BC934" s="109"/>
      <c r="BD934" s="109"/>
      <c r="BE934" s="109"/>
      <c r="BF934" s="109"/>
      <c r="BG934" s="109"/>
      <c r="BH934" s="109"/>
      <c r="BI934" s="109"/>
      <c r="BJ934" s="109"/>
      <c r="BK934" s="109"/>
      <c r="BL934" s="109"/>
      <c r="BM934" s="109"/>
      <c r="BN934" s="109"/>
      <c r="BO934" s="109"/>
      <c r="BP934" s="109"/>
      <c r="BQ934" s="109"/>
      <c r="BR934" s="109"/>
    </row>
    <row r="935" spans="1:70" ht="15.75"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c r="AH935" s="109"/>
      <c r="AI935" s="109"/>
      <c r="AJ935" s="109"/>
      <c r="AK935" s="109"/>
      <c r="AL935" s="109"/>
      <c r="AM935" s="109"/>
      <c r="AN935" s="109"/>
      <c r="AO935" s="109"/>
      <c r="AP935" s="109"/>
      <c r="AQ935" s="109"/>
      <c r="AR935" s="109"/>
      <c r="AS935" s="109"/>
      <c r="AT935" s="109"/>
      <c r="AU935" s="109"/>
      <c r="AV935" s="109"/>
      <c r="AW935" s="109"/>
      <c r="AX935" s="109"/>
      <c r="AY935" s="109"/>
      <c r="AZ935" s="109"/>
      <c r="BA935" s="109"/>
      <c r="BB935" s="109"/>
      <c r="BC935" s="109"/>
      <c r="BD935" s="109"/>
      <c r="BE935" s="109"/>
      <c r="BF935" s="109"/>
      <c r="BG935" s="109"/>
      <c r="BH935" s="109"/>
      <c r="BI935" s="109"/>
      <c r="BJ935" s="109"/>
      <c r="BK935" s="109"/>
      <c r="BL935" s="109"/>
      <c r="BM935" s="109"/>
      <c r="BN935" s="109"/>
      <c r="BO935" s="109"/>
      <c r="BP935" s="109"/>
      <c r="BQ935" s="109"/>
      <c r="BR935" s="109"/>
    </row>
    <row r="936" spans="1:70" ht="15.75"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c r="AH936" s="109"/>
      <c r="AI936" s="109"/>
      <c r="AJ936" s="109"/>
      <c r="AK936" s="109"/>
      <c r="AL936" s="109"/>
      <c r="AM936" s="109"/>
      <c r="AN936" s="109"/>
      <c r="AO936" s="109"/>
      <c r="AP936" s="109"/>
      <c r="AQ936" s="109"/>
      <c r="AR936" s="109"/>
      <c r="AS936" s="109"/>
      <c r="AT936" s="109"/>
      <c r="AU936" s="109"/>
      <c r="AV936" s="109"/>
      <c r="AW936" s="109"/>
      <c r="AX936" s="109"/>
      <c r="AY936" s="109"/>
      <c r="AZ936" s="109"/>
      <c r="BA936" s="109"/>
      <c r="BB936" s="109"/>
      <c r="BC936" s="109"/>
      <c r="BD936" s="109"/>
      <c r="BE936" s="109"/>
      <c r="BF936" s="109"/>
      <c r="BG936" s="109"/>
      <c r="BH936" s="109"/>
      <c r="BI936" s="109"/>
      <c r="BJ936" s="109"/>
      <c r="BK936" s="109"/>
      <c r="BL936" s="109"/>
      <c r="BM936" s="109"/>
      <c r="BN936" s="109"/>
      <c r="BO936" s="109"/>
      <c r="BP936" s="109"/>
      <c r="BQ936" s="109"/>
      <c r="BR936" s="109"/>
    </row>
    <row r="937" spans="1:70" ht="15.75"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c r="AH937" s="109"/>
      <c r="AI937" s="109"/>
      <c r="AJ937" s="109"/>
      <c r="AK937" s="109"/>
      <c r="AL937" s="109"/>
      <c r="AM937" s="109"/>
      <c r="AN937" s="109"/>
      <c r="AO937" s="109"/>
      <c r="AP937" s="109"/>
      <c r="AQ937" s="109"/>
      <c r="AR937" s="109"/>
      <c r="AS937" s="109"/>
      <c r="AT937" s="109"/>
      <c r="AU937" s="109"/>
      <c r="AV937" s="109"/>
      <c r="AW937" s="109"/>
      <c r="AX937" s="109"/>
      <c r="AY937" s="109"/>
      <c r="AZ937" s="109"/>
      <c r="BA937" s="109"/>
      <c r="BB937" s="109"/>
      <c r="BC937" s="109"/>
      <c r="BD937" s="109"/>
      <c r="BE937" s="109"/>
      <c r="BF937" s="109"/>
      <c r="BG937" s="109"/>
      <c r="BH937" s="109"/>
      <c r="BI937" s="109"/>
      <c r="BJ937" s="109"/>
      <c r="BK937" s="109"/>
      <c r="BL937" s="109"/>
      <c r="BM937" s="109"/>
      <c r="BN937" s="109"/>
      <c r="BO937" s="109"/>
      <c r="BP937" s="109"/>
      <c r="BQ937" s="109"/>
      <c r="BR937" s="109"/>
    </row>
    <row r="938" spans="1:70" ht="15.75"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c r="AH938" s="109"/>
      <c r="AI938" s="109"/>
      <c r="AJ938" s="109"/>
      <c r="AK938" s="109"/>
      <c r="AL938" s="109"/>
      <c r="AM938" s="109"/>
      <c r="AN938" s="109"/>
      <c r="AO938" s="109"/>
      <c r="AP938" s="109"/>
      <c r="AQ938" s="109"/>
      <c r="AR938" s="109"/>
      <c r="AS938" s="109"/>
      <c r="AT938" s="109"/>
      <c r="AU938" s="109"/>
      <c r="AV938" s="109"/>
      <c r="AW938" s="109"/>
      <c r="AX938" s="109"/>
      <c r="AY938" s="109"/>
      <c r="AZ938" s="109"/>
      <c r="BA938" s="109"/>
      <c r="BB938" s="109"/>
      <c r="BC938" s="109"/>
      <c r="BD938" s="109"/>
      <c r="BE938" s="109"/>
      <c r="BF938" s="109"/>
      <c r="BG938" s="109"/>
      <c r="BH938" s="109"/>
      <c r="BI938" s="109"/>
      <c r="BJ938" s="109"/>
      <c r="BK938" s="109"/>
      <c r="BL938" s="109"/>
      <c r="BM938" s="109"/>
      <c r="BN938" s="109"/>
      <c r="BO938" s="109"/>
      <c r="BP938" s="109"/>
      <c r="BQ938" s="109"/>
      <c r="BR938" s="109"/>
    </row>
    <row r="939" spans="1:70" ht="15.75"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c r="AH939" s="109"/>
      <c r="AI939" s="109"/>
      <c r="AJ939" s="109"/>
      <c r="AK939" s="109"/>
      <c r="AL939" s="109"/>
      <c r="AM939" s="109"/>
      <c r="AN939" s="109"/>
      <c r="AO939" s="109"/>
      <c r="AP939" s="109"/>
      <c r="AQ939" s="109"/>
      <c r="AR939" s="109"/>
      <c r="AS939" s="109"/>
      <c r="AT939" s="109"/>
      <c r="AU939" s="109"/>
      <c r="AV939" s="109"/>
      <c r="AW939" s="109"/>
      <c r="AX939" s="109"/>
      <c r="AY939" s="109"/>
      <c r="AZ939" s="109"/>
      <c r="BA939" s="109"/>
      <c r="BB939" s="109"/>
      <c r="BC939" s="109"/>
      <c r="BD939" s="109"/>
      <c r="BE939" s="109"/>
      <c r="BF939" s="109"/>
      <c r="BG939" s="109"/>
      <c r="BH939" s="109"/>
      <c r="BI939" s="109"/>
      <c r="BJ939" s="109"/>
      <c r="BK939" s="109"/>
      <c r="BL939" s="109"/>
      <c r="BM939" s="109"/>
      <c r="BN939" s="109"/>
      <c r="BO939" s="109"/>
      <c r="BP939" s="109"/>
      <c r="BQ939" s="109"/>
      <c r="BR939" s="109"/>
    </row>
    <row r="940" spans="1:70" ht="15.75"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c r="AH940" s="109"/>
      <c r="AI940" s="109"/>
      <c r="AJ940" s="109"/>
      <c r="AK940" s="109"/>
      <c r="AL940" s="109"/>
      <c r="AM940" s="109"/>
      <c r="AN940" s="109"/>
      <c r="AO940" s="109"/>
      <c r="AP940" s="109"/>
      <c r="AQ940" s="109"/>
      <c r="AR940" s="109"/>
      <c r="AS940" s="109"/>
      <c r="AT940" s="109"/>
      <c r="AU940" s="109"/>
      <c r="AV940" s="109"/>
      <c r="AW940" s="109"/>
      <c r="AX940" s="109"/>
      <c r="AY940" s="109"/>
      <c r="AZ940" s="109"/>
      <c r="BA940" s="109"/>
      <c r="BB940" s="109"/>
      <c r="BC940" s="109"/>
      <c r="BD940" s="109"/>
      <c r="BE940" s="109"/>
      <c r="BF940" s="109"/>
      <c r="BG940" s="109"/>
      <c r="BH940" s="109"/>
      <c r="BI940" s="109"/>
      <c r="BJ940" s="109"/>
      <c r="BK940" s="109"/>
      <c r="BL940" s="109"/>
      <c r="BM940" s="109"/>
      <c r="BN940" s="109"/>
      <c r="BO940" s="109"/>
      <c r="BP940" s="109"/>
      <c r="BQ940" s="109"/>
      <c r="BR940" s="109"/>
    </row>
    <row r="941" spans="1:70" ht="15.75"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c r="AH941" s="109"/>
      <c r="AI941" s="109"/>
      <c r="AJ941" s="109"/>
      <c r="AK941" s="109"/>
      <c r="AL941" s="109"/>
      <c r="AM941" s="109"/>
      <c r="AN941" s="109"/>
      <c r="AO941" s="109"/>
      <c r="AP941" s="109"/>
      <c r="AQ941" s="109"/>
      <c r="AR941" s="109"/>
      <c r="AS941" s="109"/>
      <c r="AT941" s="109"/>
      <c r="AU941" s="109"/>
      <c r="AV941" s="109"/>
      <c r="AW941" s="109"/>
      <c r="AX941" s="109"/>
      <c r="AY941" s="109"/>
      <c r="AZ941" s="109"/>
      <c r="BA941" s="109"/>
      <c r="BB941" s="109"/>
      <c r="BC941" s="109"/>
      <c r="BD941" s="109"/>
      <c r="BE941" s="109"/>
      <c r="BF941" s="109"/>
      <c r="BG941" s="109"/>
      <c r="BH941" s="109"/>
      <c r="BI941" s="109"/>
      <c r="BJ941" s="109"/>
      <c r="BK941" s="109"/>
      <c r="BL941" s="109"/>
      <c r="BM941" s="109"/>
      <c r="BN941" s="109"/>
      <c r="BO941" s="109"/>
      <c r="BP941" s="109"/>
      <c r="BQ941" s="109"/>
      <c r="BR941" s="109"/>
    </row>
    <row r="942" spans="1:70" ht="15.75"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c r="AH942" s="109"/>
      <c r="AI942" s="109"/>
      <c r="AJ942" s="109"/>
      <c r="AK942" s="109"/>
      <c r="AL942" s="109"/>
      <c r="AM942" s="109"/>
      <c r="AN942" s="109"/>
      <c r="AO942" s="109"/>
      <c r="AP942" s="109"/>
      <c r="AQ942" s="109"/>
      <c r="AR942" s="109"/>
      <c r="AS942" s="109"/>
      <c r="AT942" s="109"/>
      <c r="AU942" s="109"/>
      <c r="AV942" s="109"/>
      <c r="AW942" s="109"/>
      <c r="AX942" s="109"/>
      <c r="AY942" s="109"/>
      <c r="AZ942" s="109"/>
      <c r="BA942" s="109"/>
      <c r="BB942" s="109"/>
      <c r="BC942" s="109"/>
      <c r="BD942" s="109"/>
      <c r="BE942" s="109"/>
      <c r="BF942" s="109"/>
      <c r="BG942" s="109"/>
      <c r="BH942" s="109"/>
      <c r="BI942" s="109"/>
      <c r="BJ942" s="109"/>
      <c r="BK942" s="109"/>
      <c r="BL942" s="109"/>
      <c r="BM942" s="109"/>
      <c r="BN942" s="109"/>
      <c r="BO942" s="109"/>
      <c r="BP942" s="109"/>
      <c r="BQ942" s="109"/>
      <c r="BR942" s="109"/>
    </row>
    <row r="943" spans="1:70" ht="15.75"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c r="AH943" s="109"/>
      <c r="AI943" s="109"/>
      <c r="AJ943" s="109"/>
      <c r="AK943" s="109"/>
      <c r="AL943" s="109"/>
      <c r="AM943" s="109"/>
      <c r="AN943" s="109"/>
      <c r="AO943" s="109"/>
      <c r="AP943" s="109"/>
      <c r="AQ943" s="109"/>
      <c r="AR943" s="109"/>
      <c r="AS943" s="109"/>
      <c r="AT943" s="109"/>
      <c r="AU943" s="109"/>
      <c r="AV943" s="109"/>
      <c r="AW943" s="109"/>
      <c r="AX943" s="109"/>
      <c r="AY943" s="109"/>
      <c r="AZ943" s="109"/>
      <c r="BA943" s="109"/>
      <c r="BB943" s="109"/>
      <c r="BC943" s="109"/>
      <c r="BD943" s="109"/>
      <c r="BE943" s="109"/>
      <c r="BF943" s="109"/>
      <c r="BG943" s="109"/>
      <c r="BH943" s="109"/>
      <c r="BI943" s="109"/>
      <c r="BJ943" s="109"/>
      <c r="BK943" s="109"/>
      <c r="BL943" s="109"/>
      <c r="BM943" s="109"/>
      <c r="BN943" s="109"/>
      <c r="BO943" s="109"/>
      <c r="BP943" s="109"/>
      <c r="BQ943" s="109"/>
      <c r="BR943" s="109"/>
    </row>
    <row r="944" spans="1:70" ht="15.75"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c r="AH944" s="109"/>
      <c r="AI944" s="109"/>
      <c r="AJ944" s="109"/>
      <c r="AK944" s="109"/>
      <c r="AL944" s="109"/>
      <c r="AM944" s="109"/>
      <c r="AN944" s="109"/>
      <c r="AO944" s="109"/>
      <c r="AP944" s="109"/>
      <c r="AQ944" s="109"/>
      <c r="AR944" s="109"/>
      <c r="AS944" s="109"/>
      <c r="AT944" s="109"/>
      <c r="AU944" s="109"/>
      <c r="AV944" s="109"/>
      <c r="AW944" s="109"/>
      <c r="AX944" s="109"/>
      <c r="AY944" s="109"/>
      <c r="AZ944" s="109"/>
      <c r="BA944" s="109"/>
      <c r="BB944" s="109"/>
      <c r="BC944" s="109"/>
      <c r="BD944" s="109"/>
      <c r="BE944" s="109"/>
      <c r="BF944" s="109"/>
      <c r="BG944" s="109"/>
      <c r="BH944" s="109"/>
      <c r="BI944" s="109"/>
      <c r="BJ944" s="109"/>
      <c r="BK944" s="109"/>
      <c r="BL944" s="109"/>
      <c r="BM944" s="109"/>
      <c r="BN944" s="109"/>
      <c r="BO944" s="109"/>
      <c r="BP944" s="109"/>
      <c r="BQ944" s="109"/>
      <c r="BR944" s="109"/>
    </row>
    <row r="945" spans="1:70" ht="15.75"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c r="AH945" s="109"/>
      <c r="AI945" s="109"/>
      <c r="AJ945" s="109"/>
      <c r="AK945" s="109"/>
      <c r="AL945" s="109"/>
      <c r="AM945" s="109"/>
      <c r="AN945" s="109"/>
      <c r="AO945" s="109"/>
      <c r="AP945" s="109"/>
      <c r="AQ945" s="109"/>
      <c r="AR945" s="109"/>
      <c r="AS945" s="109"/>
      <c r="AT945" s="109"/>
      <c r="AU945" s="109"/>
      <c r="AV945" s="109"/>
      <c r="AW945" s="109"/>
      <c r="AX945" s="109"/>
      <c r="AY945" s="109"/>
      <c r="AZ945" s="109"/>
      <c r="BA945" s="109"/>
      <c r="BB945" s="109"/>
      <c r="BC945" s="109"/>
      <c r="BD945" s="109"/>
      <c r="BE945" s="109"/>
      <c r="BF945" s="109"/>
      <c r="BG945" s="109"/>
      <c r="BH945" s="109"/>
      <c r="BI945" s="109"/>
      <c r="BJ945" s="109"/>
      <c r="BK945" s="109"/>
      <c r="BL945" s="109"/>
      <c r="BM945" s="109"/>
      <c r="BN945" s="109"/>
      <c r="BO945" s="109"/>
      <c r="BP945" s="109"/>
      <c r="BQ945" s="109"/>
      <c r="BR945" s="109"/>
    </row>
    <row r="946" spans="1:70" ht="15.75"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c r="AH946" s="109"/>
      <c r="AI946" s="109"/>
      <c r="AJ946" s="109"/>
      <c r="AK946" s="109"/>
      <c r="AL946" s="109"/>
      <c r="AM946" s="109"/>
      <c r="AN946" s="109"/>
      <c r="AO946" s="109"/>
      <c r="AP946" s="109"/>
      <c r="AQ946" s="109"/>
      <c r="AR946" s="109"/>
      <c r="AS946" s="109"/>
      <c r="AT946" s="109"/>
      <c r="AU946" s="109"/>
      <c r="AV946" s="109"/>
      <c r="AW946" s="109"/>
      <c r="AX946" s="109"/>
      <c r="AY946" s="109"/>
      <c r="AZ946" s="109"/>
      <c r="BA946" s="109"/>
      <c r="BB946" s="109"/>
      <c r="BC946" s="109"/>
      <c r="BD946" s="109"/>
      <c r="BE946" s="109"/>
      <c r="BF946" s="109"/>
      <c r="BG946" s="109"/>
      <c r="BH946" s="109"/>
      <c r="BI946" s="109"/>
      <c r="BJ946" s="109"/>
      <c r="BK946" s="109"/>
      <c r="BL946" s="109"/>
      <c r="BM946" s="109"/>
      <c r="BN946" s="109"/>
      <c r="BO946" s="109"/>
      <c r="BP946" s="109"/>
      <c r="BQ946" s="109"/>
      <c r="BR946" s="109"/>
    </row>
    <row r="947" spans="1:70" ht="15.75"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c r="AH947" s="109"/>
      <c r="AI947" s="109"/>
      <c r="AJ947" s="109"/>
      <c r="AK947" s="109"/>
      <c r="AL947" s="109"/>
      <c r="AM947" s="109"/>
      <c r="AN947" s="109"/>
      <c r="AO947" s="109"/>
      <c r="AP947" s="109"/>
      <c r="AQ947" s="109"/>
      <c r="AR947" s="109"/>
      <c r="AS947" s="109"/>
      <c r="AT947" s="109"/>
      <c r="AU947" s="109"/>
      <c r="AV947" s="109"/>
      <c r="AW947" s="109"/>
      <c r="AX947" s="109"/>
      <c r="AY947" s="109"/>
      <c r="AZ947" s="109"/>
      <c r="BA947" s="109"/>
      <c r="BB947" s="109"/>
      <c r="BC947" s="109"/>
      <c r="BD947" s="109"/>
      <c r="BE947" s="109"/>
      <c r="BF947" s="109"/>
      <c r="BG947" s="109"/>
      <c r="BH947" s="109"/>
      <c r="BI947" s="109"/>
      <c r="BJ947" s="109"/>
      <c r="BK947" s="109"/>
      <c r="BL947" s="109"/>
      <c r="BM947" s="109"/>
      <c r="BN947" s="109"/>
      <c r="BO947" s="109"/>
      <c r="BP947" s="109"/>
      <c r="BQ947" s="109"/>
      <c r="BR947" s="109"/>
    </row>
    <row r="948" spans="1:70" ht="15.75"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c r="AH948" s="109"/>
      <c r="AI948" s="109"/>
      <c r="AJ948" s="109"/>
      <c r="AK948" s="109"/>
      <c r="AL948" s="109"/>
      <c r="AM948" s="109"/>
      <c r="AN948" s="109"/>
      <c r="AO948" s="109"/>
      <c r="AP948" s="109"/>
      <c r="AQ948" s="109"/>
      <c r="AR948" s="109"/>
      <c r="AS948" s="109"/>
      <c r="AT948" s="109"/>
      <c r="AU948" s="109"/>
      <c r="AV948" s="109"/>
      <c r="AW948" s="109"/>
      <c r="AX948" s="109"/>
      <c r="AY948" s="109"/>
      <c r="AZ948" s="109"/>
      <c r="BA948" s="109"/>
      <c r="BB948" s="109"/>
      <c r="BC948" s="109"/>
      <c r="BD948" s="109"/>
      <c r="BE948" s="109"/>
      <c r="BF948" s="109"/>
      <c r="BG948" s="109"/>
      <c r="BH948" s="109"/>
      <c r="BI948" s="109"/>
      <c r="BJ948" s="109"/>
      <c r="BK948" s="109"/>
      <c r="BL948" s="109"/>
      <c r="BM948" s="109"/>
      <c r="BN948" s="109"/>
      <c r="BO948" s="109"/>
      <c r="BP948" s="109"/>
      <c r="BQ948" s="109"/>
      <c r="BR948" s="109"/>
    </row>
    <row r="949" spans="1:70" ht="15.75"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c r="AH949" s="109"/>
      <c r="AI949" s="109"/>
      <c r="AJ949" s="109"/>
      <c r="AK949" s="109"/>
      <c r="AL949" s="109"/>
      <c r="AM949" s="109"/>
      <c r="AN949" s="109"/>
      <c r="AO949" s="109"/>
      <c r="AP949" s="109"/>
      <c r="AQ949" s="109"/>
      <c r="AR949" s="109"/>
      <c r="AS949" s="109"/>
      <c r="AT949" s="109"/>
      <c r="AU949" s="109"/>
      <c r="AV949" s="109"/>
      <c r="AW949" s="109"/>
      <c r="AX949" s="109"/>
      <c r="AY949" s="109"/>
      <c r="AZ949" s="109"/>
      <c r="BA949" s="109"/>
      <c r="BB949" s="109"/>
      <c r="BC949" s="109"/>
      <c r="BD949" s="109"/>
      <c r="BE949" s="109"/>
      <c r="BF949" s="109"/>
      <c r="BG949" s="109"/>
      <c r="BH949" s="109"/>
      <c r="BI949" s="109"/>
      <c r="BJ949" s="109"/>
      <c r="BK949" s="109"/>
      <c r="BL949" s="109"/>
      <c r="BM949" s="109"/>
      <c r="BN949" s="109"/>
      <c r="BO949" s="109"/>
      <c r="BP949" s="109"/>
      <c r="BQ949" s="109"/>
      <c r="BR949" s="109"/>
    </row>
    <row r="950" spans="1:70" ht="15.75"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c r="AH950" s="109"/>
      <c r="AI950" s="109"/>
      <c r="AJ950" s="109"/>
      <c r="AK950" s="109"/>
      <c r="AL950" s="109"/>
      <c r="AM950" s="109"/>
      <c r="AN950" s="109"/>
      <c r="AO950" s="109"/>
      <c r="AP950" s="109"/>
      <c r="AQ950" s="109"/>
      <c r="AR950" s="109"/>
      <c r="AS950" s="109"/>
      <c r="AT950" s="109"/>
      <c r="AU950" s="109"/>
      <c r="AV950" s="109"/>
      <c r="AW950" s="109"/>
      <c r="AX950" s="109"/>
      <c r="AY950" s="109"/>
      <c r="AZ950" s="109"/>
      <c r="BA950" s="109"/>
      <c r="BB950" s="109"/>
      <c r="BC950" s="109"/>
      <c r="BD950" s="109"/>
      <c r="BE950" s="109"/>
      <c r="BF950" s="109"/>
      <c r="BG950" s="109"/>
      <c r="BH950" s="109"/>
      <c r="BI950" s="109"/>
      <c r="BJ950" s="109"/>
      <c r="BK950" s="109"/>
      <c r="BL950" s="109"/>
      <c r="BM950" s="109"/>
      <c r="BN950" s="109"/>
      <c r="BO950" s="109"/>
      <c r="BP950" s="109"/>
      <c r="BQ950" s="109"/>
      <c r="BR950" s="109"/>
    </row>
    <row r="951" spans="1:70" ht="15.75"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c r="AH951" s="109"/>
      <c r="AI951" s="109"/>
      <c r="AJ951" s="109"/>
      <c r="AK951" s="109"/>
      <c r="AL951" s="109"/>
      <c r="AM951" s="109"/>
      <c r="AN951" s="109"/>
      <c r="AO951" s="109"/>
      <c r="AP951" s="109"/>
      <c r="AQ951" s="109"/>
      <c r="AR951" s="109"/>
      <c r="AS951" s="109"/>
      <c r="AT951" s="109"/>
      <c r="AU951" s="109"/>
      <c r="AV951" s="109"/>
      <c r="AW951" s="109"/>
      <c r="AX951" s="109"/>
      <c r="AY951" s="109"/>
      <c r="AZ951" s="109"/>
      <c r="BA951" s="109"/>
      <c r="BB951" s="109"/>
      <c r="BC951" s="109"/>
      <c r="BD951" s="109"/>
      <c r="BE951" s="109"/>
      <c r="BF951" s="109"/>
      <c r="BG951" s="109"/>
      <c r="BH951" s="109"/>
      <c r="BI951" s="109"/>
      <c r="BJ951" s="109"/>
      <c r="BK951" s="109"/>
      <c r="BL951" s="109"/>
      <c r="BM951" s="109"/>
      <c r="BN951" s="109"/>
      <c r="BO951" s="109"/>
      <c r="BP951" s="109"/>
      <c r="BQ951" s="109"/>
      <c r="BR951" s="109"/>
    </row>
    <row r="952" spans="1:70" ht="15.75"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c r="AH952" s="109"/>
      <c r="AI952" s="109"/>
      <c r="AJ952" s="109"/>
      <c r="AK952" s="109"/>
      <c r="AL952" s="109"/>
      <c r="AM952" s="109"/>
      <c r="AN952" s="109"/>
      <c r="AO952" s="109"/>
      <c r="AP952" s="109"/>
      <c r="AQ952" s="109"/>
      <c r="AR952" s="109"/>
      <c r="AS952" s="109"/>
      <c r="AT952" s="109"/>
      <c r="AU952" s="109"/>
      <c r="AV952" s="109"/>
      <c r="AW952" s="109"/>
      <c r="AX952" s="109"/>
      <c r="AY952" s="109"/>
      <c r="AZ952" s="109"/>
      <c r="BA952" s="109"/>
      <c r="BB952" s="109"/>
      <c r="BC952" s="109"/>
      <c r="BD952" s="109"/>
      <c r="BE952" s="109"/>
      <c r="BF952" s="109"/>
      <c r="BG952" s="109"/>
      <c r="BH952" s="109"/>
      <c r="BI952" s="109"/>
      <c r="BJ952" s="109"/>
      <c r="BK952" s="109"/>
      <c r="BL952" s="109"/>
      <c r="BM952" s="109"/>
      <c r="BN952" s="109"/>
      <c r="BO952" s="109"/>
      <c r="BP952" s="109"/>
      <c r="BQ952" s="109"/>
      <c r="BR952" s="109"/>
    </row>
    <row r="953" spans="1:70" ht="15.75"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c r="AH953" s="109"/>
      <c r="AI953" s="109"/>
      <c r="AJ953" s="109"/>
      <c r="AK953" s="109"/>
      <c r="AL953" s="109"/>
      <c r="AM953" s="109"/>
      <c r="AN953" s="109"/>
      <c r="AO953" s="109"/>
      <c r="AP953" s="109"/>
      <c r="AQ953" s="109"/>
      <c r="AR953" s="109"/>
      <c r="AS953" s="109"/>
      <c r="AT953" s="109"/>
      <c r="AU953" s="109"/>
      <c r="AV953" s="109"/>
      <c r="AW953" s="109"/>
      <c r="AX953" s="109"/>
      <c r="AY953" s="109"/>
      <c r="AZ953" s="109"/>
      <c r="BA953" s="109"/>
      <c r="BB953" s="109"/>
      <c r="BC953" s="109"/>
      <c r="BD953" s="109"/>
      <c r="BE953" s="109"/>
      <c r="BF953" s="109"/>
      <c r="BG953" s="109"/>
      <c r="BH953" s="109"/>
      <c r="BI953" s="109"/>
      <c r="BJ953" s="109"/>
      <c r="BK953" s="109"/>
      <c r="BL953" s="109"/>
      <c r="BM953" s="109"/>
      <c r="BN953" s="109"/>
      <c r="BO953" s="109"/>
      <c r="BP953" s="109"/>
      <c r="BQ953" s="109"/>
      <c r="BR953" s="109"/>
    </row>
    <row r="954" spans="1:70" ht="15.75"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c r="AH954" s="109"/>
      <c r="AI954" s="109"/>
      <c r="AJ954" s="109"/>
      <c r="AK954" s="109"/>
      <c r="AL954" s="109"/>
      <c r="AM954" s="109"/>
      <c r="AN954" s="109"/>
      <c r="AO954" s="109"/>
      <c r="AP954" s="109"/>
      <c r="AQ954" s="109"/>
      <c r="AR954" s="109"/>
      <c r="AS954" s="109"/>
      <c r="AT954" s="109"/>
      <c r="AU954" s="109"/>
      <c r="AV954" s="109"/>
      <c r="AW954" s="109"/>
      <c r="AX954" s="109"/>
      <c r="AY954" s="109"/>
      <c r="AZ954" s="109"/>
      <c r="BA954" s="109"/>
      <c r="BB954" s="109"/>
      <c r="BC954" s="109"/>
      <c r="BD954" s="109"/>
      <c r="BE954" s="109"/>
      <c r="BF954" s="109"/>
      <c r="BG954" s="109"/>
      <c r="BH954" s="109"/>
      <c r="BI954" s="109"/>
      <c r="BJ954" s="109"/>
      <c r="BK954" s="109"/>
      <c r="BL954" s="109"/>
      <c r="BM954" s="109"/>
      <c r="BN954" s="109"/>
      <c r="BO954" s="109"/>
      <c r="BP954" s="109"/>
      <c r="BQ954" s="109"/>
      <c r="BR954" s="109"/>
    </row>
    <row r="955" spans="1:70" ht="15.75"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c r="AH955" s="109"/>
      <c r="AI955" s="109"/>
      <c r="AJ955" s="109"/>
      <c r="AK955" s="109"/>
      <c r="AL955" s="109"/>
      <c r="AM955" s="109"/>
      <c r="AN955" s="109"/>
      <c r="AO955" s="109"/>
      <c r="AP955" s="109"/>
      <c r="AQ955" s="109"/>
      <c r="AR955" s="109"/>
      <c r="AS955" s="109"/>
      <c r="AT955" s="109"/>
      <c r="AU955" s="109"/>
      <c r="AV955" s="109"/>
      <c r="AW955" s="109"/>
      <c r="AX955" s="109"/>
      <c r="AY955" s="109"/>
      <c r="AZ955" s="109"/>
      <c r="BA955" s="109"/>
      <c r="BB955" s="109"/>
      <c r="BC955" s="109"/>
      <c r="BD955" s="109"/>
      <c r="BE955" s="109"/>
      <c r="BF955" s="109"/>
      <c r="BG955" s="109"/>
      <c r="BH955" s="109"/>
      <c r="BI955" s="109"/>
      <c r="BJ955" s="109"/>
      <c r="BK955" s="109"/>
      <c r="BL955" s="109"/>
      <c r="BM955" s="109"/>
      <c r="BN955" s="109"/>
      <c r="BO955" s="109"/>
      <c r="BP955" s="109"/>
      <c r="BQ955" s="109"/>
      <c r="BR955" s="109"/>
    </row>
    <row r="956" spans="1:70" ht="15.75"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c r="AH956" s="109"/>
      <c r="AI956" s="109"/>
      <c r="AJ956" s="109"/>
      <c r="AK956" s="109"/>
      <c r="AL956" s="109"/>
      <c r="AM956" s="109"/>
      <c r="AN956" s="109"/>
      <c r="AO956" s="109"/>
      <c r="AP956" s="109"/>
      <c r="AQ956" s="109"/>
      <c r="AR956" s="109"/>
      <c r="AS956" s="109"/>
      <c r="AT956" s="109"/>
      <c r="AU956" s="109"/>
      <c r="AV956" s="109"/>
      <c r="AW956" s="109"/>
      <c r="AX956" s="109"/>
      <c r="AY956" s="109"/>
      <c r="AZ956" s="109"/>
      <c r="BA956" s="109"/>
      <c r="BB956" s="109"/>
      <c r="BC956" s="109"/>
      <c r="BD956" s="109"/>
      <c r="BE956" s="109"/>
      <c r="BF956" s="109"/>
      <c r="BG956" s="109"/>
      <c r="BH956" s="109"/>
      <c r="BI956" s="109"/>
      <c r="BJ956" s="109"/>
      <c r="BK956" s="109"/>
      <c r="BL956" s="109"/>
      <c r="BM956" s="109"/>
      <c r="BN956" s="109"/>
      <c r="BO956" s="109"/>
      <c r="BP956" s="109"/>
      <c r="BQ956" s="109"/>
      <c r="BR956" s="109"/>
    </row>
    <row r="957" spans="1:70" ht="15.75"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c r="AH957" s="109"/>
      <c r="AI957" s="109"/>
      <c r="AJ957" s="109"/>
      <c r="AK957" s="109"/>
      <c r="AL957" s="109"/>
      <c r="AM957" s="109"/>
      <c r="AN957" s="109"/>
      <c r="AO957" s="109"/>
      <c r="AP957" s="109"/>
      <c r="AQ957" s="109"/>
      <c r="AR957" s="109"/>
      <c r="AS957" s="109"/>
      <c r="AT957" s="109"/>
      <c r="AU957" s="109"/>
      <c r="AV957" s="109"/>
      <c r="AW957" s="109"/>
      <c r="AX957" s="109"/>
      <c r="AY957" s="109"/>
      <c r="AZ957" s="109"/>
      <c r="BA957" s="109"/>
      <c r="BB957" s="109"/>
      <c r="BC957" s="109"/>
      <c r="BD957" s="109"/>
      <c r="BE957" s="109"/>
      <c r="BF957" s="109"/>
      <c r="BG957" s="109"/>
      <c r="BH957" s="109"/>
      <c r="BI957" s="109"/>
      <c r="BJ957" s="109"/>
      <c r="BK957" s="109"/>
      <c r="BL957" s="109"/>
      <c r="BM957" s="109"/>
      <c r="BN957" s="109"/>
      <c r="BO957" s="109"/>
      <c r="BP957" s="109"/>
      <c r="BQ957" s="109"/>
      <c r="BR957" s="109"/>
    </row>
    <row r="958" spans="1:70" ht="15.75"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c r="AH958" s="109"/>
      <c r="AI958" s="109"/>
      <c r="AJ958" s="109"/>
      <c r="AK958" s="109"/>
      <c r="AL958" s="109"/>
      <c r="AM958" s="109"/>
      <c r="AN958" s="109"/>
      <c r="AO958" s="109"/>
      <c r="AP958" s="109"/>
      <c r="AQ958" s="109"/>
      <c r="AR958" s="109"/>
      <c r="AS958" s="109"/>
      <c r="AT958" s="109"/>
      <c r="AU958" s="109"/>
      <c r="AV958" s="109"/>
      <c r="AW958" s="109"/>
      <c r="AX958" s="109"/>
      <c r="AY958" s="109"/>
      <c r="AZ958" s="109"/>
      <c r="BA958" s="109"/>
      <c r="BB958" s="109"/>
      <c r="BC958" s="109"/>
      <c r="BD958" s="109"/>
      <c r="BE958" s="109"/>
      <c r="BF958" s="109"/>
      <c r="BG958" s="109"/>
      <c r="BH958" s="109"/>
      <c r="BI958" s="109"/>
      <c r="BJ958" s="109"/>
      <c r="BK958" s="109"/>
      <c r="BL958" s="109"/>
      <c r="BM958" s="109"/>
      <c r="BN958" s="109"/>
      <c r="BO958" s="109"/>
      <c r="BP958" s="109"/>
      <c r="BQ958" s="109"/>
      <c r="BR958" s="109"/>
    </row>
    <row r="959" spans="1:70" ht="15.75"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c r="AH959" s="109"/>
      <c r="AI959" s="109"/>
      <c r="AJ959" s="109"/>
      <c r="AK959" s="109"/>
      <c r="AL959" s="109"/>
      <c r="AM959" s="109"/>
      <c r="AN959" s="109"/>
      <c r="AO959" s="109"/>
      <c r="AP959" s="109"/>
      <c r="AQ959" s="109"/>
      <c r="AR959" s="109"/>
      <c r="AS959" s="109"/>
      <c r="AT959" s="109"/>
      <c r="AU959" s="109"/>
      <c r="AV959" s="109"/>
      <c r="AW959" s="109"/>
      <c r="AX959" s="109"/>
      <c r="AY959" s="109"/>
      <c r="AZ959" s="109"/>
      <c r="BA959" s="109"/>
      <c r="BB959" s="109"/>
      <c r="BC959" s="109"/>
      <c r="BD959" s="109"/>
      <c r="BE959" s="109"/>
      <c r="BF959" s="109"/>
      <c r="BG959" s="109"/>
      <c r="BH959" s="109"/>
      <c r="BI959" s="109"/>
      <c r="BJ959" s="109"/>
      <c r="BK959" s="109"/>
      <c r="BL959" s="109"/>
      <c r="BM959" s="109"/>
      <c r="BN959" s="109"/>
      <c r="BO959" s="109"/>
      <c r="BP959" s="109"/>
      <c r="BQ959" s="109"/>
      <c r="BR959" s="109"/>
    </row>
    <row r="960" spans="1:70" ht="15.75"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c r="AH960" s="109"/>
      <c r="AI960" s="109"/>
      <c r="AJ960" s="109"/>
      <c r="AK960" s="109"/>
      <c r="AL960" s="109"/>
      <c r="AM960" s="109"/>
      <c r="AN960" s="109"/>
      <c r="AO960" s="109"/>
      <c r="AP960" s="109"/>
      <c r="AQ960" s="109"/>
      <c r="AR960" s="109"/>
      <c r="AS960" s="109"/>
      <c r="AT960" s="109"/>
      <c r="AU960" s="109"/>
      <c r="AV960" s="109"/>
      <c r="AW960" s="109"/>
      <c r="AX960" s="109"/>
      <c r="AY960" s="109"/>
      <c r="AZ960" s="109"/>
      <c r="BA960" s="109"/>
      <c r="BB960" s="109"/>
      <c r="BC960" s="109"/>
      <c r="BD960" s="109"/>
      <c r="BE960" s="109"/>
      <c r="BF960" s="109"/>
      <c r="BG960" s="109"/>
      <c r="BH960" s="109"/>
      <c r="BI960" s="109"/>
      <c r="BJ960" s="109"/>
      <c r="BK960" s="109"/>
      <c r="BL960" s="109"/>
      <c r="BM960" s="109"/>
      <c r="BN960" s="109"/>
      <c r="BO960" s="109"/>
      <c r="BP960" s="109"/>
      <c r="BQ960" s="109"/>
      <c r="BR960" s="109"/>
    </row>
    <row r="961" spans="1:70" ht="15.75"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c r="AH961" s="109"/>
      <c r="AI961" s="109"/>
      <c r="AJ961" s="109"/>
      <c r="AK961" s="109"/>
      <c r="AL961" s="109"/>
      <c r="AM961" s="109"/>
      <c r="AN961" s="109"/>
      <c r="AO961" s="109"/>
      <c r="AP961" s="109"/>
      <c r="AQ961" s="109"/>
      <c r="AR961" s="109"/>
      <c r="AS961" s="109"/>
      <c r="AT961" s="109"/>
      <c r="AU961" s="109"/>
      <c r="AV961" s="109"/>
      <c r="AW961" s="109"/>
      <c r="AX961" s="109"/>
      <c r="AY961" s="109"/>
      <c r="AZ961" s="109"/>
      <c r="BA961" s="109"/>
      <c r="BB961" s="109"/>
      <c r="BC961" s="109"/>
      <c r="BD961" s="109"/>
      <c r="BE961" s="109"/>
      <c r="BF961" s="109"/>
      <c r="BG961" s="109"/>
      <c r="BH961" s="109"/>
      <c r="BI961" s="109"/>
      <c r="BJ961" s="109"/>
      <c r="BK961" s="109"/>
      <c r="BL961" s="109"/>
      <c r="BM961" s="109"/>
      <c r="BN961" s="109"/>
      <c r="BO961" s="109"/>
      <c r="BP961" s="109"/>
      <c r="BQ961" s="109"/>
      <c r="BR961" s="109"/>
    </row>
    <row r="962" spans="1:70" ht="15.75"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c r="AH962" s="109"/>
      <c r="AI962" s="109"/>
      <c r="AJ962" s="109"/>
      <c r="AK962" s="109"/>
      <c r="AL962" s="109"/>
      <c r="AM962" s="109"/>
      <c r="AN962" s="109"/>
      <c r="AO962" s="109"/>
      <c r="AP962" s="109"/>
      <c r="AQ962" s="109"/>
      <c r="AR962" s="109"/>
      <c r="AS962" s="109"/>
      <c r="AT962" s="109"/>
      <c r="AU962" s="109"/>
      <c r="AV962" s="109"/>
      <c r="AW962" s="109"/>
      <c r="AX962" s="109"/>
      <c r="AY962" s="109"/>
      <c r="AZ962" s="109"/>
      <c r="BA962" s="109"/>
      <c r="BB962" s="109"/>
      <c r="BC962" s="109"/>
      <c r="BD962" s="109"/>
      <c r="BE962" s="109"/>
      <c r="BF962" s="109"/>
      <c r="BG962" s="109"/>
      <c r="BH962" s="109"/>
      <c r="BI962" s="109"/>
      <c r="BJ962" s="109"/>
      <c r="BK962" s="109"/>
      <c r="BL962" s="109"/>
      <c r="BM962" s="109"/>
      <c r="BN962" s="109"/>
      <c r="BO962" s="109"/>
      <c r="BP962" s="109"/>
      <c r="BQ962" s="109"/>
      <c r="BR962" s="109"/>
    </row>
    <row r="963" spans="1:70" ht="15.75"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c r="AH963" s="109"/>
      <c r="AI963" s="109"/>
      <c r="AJ963" s="109"/>
      <c r="AK963" s="109"/>
      <c r="AL963" s="109"/>
      <c r="AM963" s="109"/>
      <c r="AN963" s="109"/>
      <c r="AO963" s="109"/>
      <c r="AP963" s="109"/>
      <c r="AQ963" s="109"/>
      <c r="AR963" s="109"/>
      <c r="AS963" s="109"/>
      <c r="AT963" s="109"/>
      <c r="AU963" s="109"/>
      <c r="AV963" s="109"/>
      <c r="AW963" s="109"/>
      <c r="AX963" s="109"/>
      <c r="AY963" s="109"/>
      <c r="AZ963" s="109"/>
      <c r="BA963" s="109"/>
      <c r="BB963" s="109"/>
      <c r="BC963" s="109"/>
      <c r="BD963" s="109"/>
      <c r="BE963" s="109"/>
      <c r="BF963" s="109"/>
      <c r="BG963" s="109"/>
      <c r="BH963" s="109"/>
      <c r="BI963" s="109"/>
      <c r="BJ963" s="109"/>
      <c r="BK963" s="109"/>
      <c r="BL963" s="109"/>
      <c r="BM963" s="109"/>
      <c r="BN963" s="109"/>
      <c r="BO963" s="109"/>
      <c r="BP963" s="109"/>
      <c r="BQ963" s="109"/>
      <c r="BR963" s="109"/>
    </row>
    <row r="964" spans="1:70" ht="15.75"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c r="AH964" s="109"/>
      <c r="AI964" s="109"/>
      <c r="AJ964" s="109"/>
      <c r="AK964" s="109"/>
      <c r="AL964" s="109"/>
      <c r="AM964" s="109"/>
      <c r="AN964" s="109"/>
      <c r="AO964" s="109"/>
      <c r="AP964" s="109"/>
      <c r="AQ964" s="109"/>
      <c r="AR964" s="109"/>
      <c r="AS964" s="109"/>
      <c r="AT964" s="109"/>
      <c r="AU964" s="109"/>
      <c r="AV964" s="109"/>
      <c r="AW964" s="109"/>
      <c r="AX964" s="109"/>
      <c r="AY964" s="109"/>
      <c r="AZ964" s="109"/>
      <c r="BA964" s="109"/>
      <c r="BB964" s="109"/>
      <c r="BC964" s="109"/>
      <c r="BD964" s="109"/>
      <c r="BE964" s="109"/>
      <c r="BF964" s="109"/>
      <c r="BG964" s="109"/>
      <c r="BH964" s="109"/>
      <c r="BI964" s="109"/>
      <c r="BJ964" s="109"/>
      <c r="BK964" s="109"/>
      <c r="BL964" s="109"/>
      <c r="BM964" s="109"/>
      <c r="BN964" s="109"/>
      <c r="BO964" s="109"/>
      <c r="BP964" s="109"/>
      <c r="BQ964" s="109"/>
      <c r="BR964" s="109"/>
    </row>
    <row r="965" spans="1:70" ht="15.75"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c r="AH965" s="109"/>
      <c r="AI965" s="109"/>
      <c r="AJ965" s="109"/>
      <c r="AK965" s="109"/>
      <c r="AL965" s="109"/>
      <c r="AM965" s="109"/>
      <c r="AN965" s="109"/>
      <c r="AO965" s="109"/>
      <c r="AP965" s="109"/>
      <c r="AQ965" s="109"/>
      <c r="AR965" s="109"/>
      <c r="AS965" s="109"/>
      <c r="AT965" s="109"/>
      <c r="AU965" s="109"/>
      <c r="AV965" s="109"/>
      <c r="AW965" s="109"/>
      <c r="AX965" s="109"/>
      <c r="AY965" s="109"/>
      <c r="AZ965" s="109"/>
      <c r="BA965" s="109"/>
      <c r="BB965" s="109"/>
      <c r="BC965" s="109"/>
      <c r="BD965" s="109"/>
      <c r="BE965" s="109"/>
      <c r="BF965" s="109"/>
      <c r="BG965" s="109"/>
      <c r="BH965" s="109"/>
      <c r="BI965" s="109"/>
      <c r="BJ965" s="109"/>
      <c r="BK965" s="109"/>
      <c r="BL965" s="109"/>
      <c r="BM965" s="109"/>
      <c r="BN965" s="109"/>
      <c r="BO965" s="109"/>
      <c r="BP965" s="109"/>
      <c r="BQ965" s="109"/>
      <c r="BR965" s="109"/>
    </row>
    <row r="966" spans="1:70" ht="15.75"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c r="AH966" s="109"/>
      <c r="AI966" s="109"/>
      <c r="AJ966" s="109"/>
      <c r="AK966" s="109"/>
      <c r="AL966" s="109"/>
      <c r="AM966" s="109"/>
      <c r="AN966" s="109"/>
      <c r="AO966" s="109"/>
      <c r="AP966" s="109"/>
      <c r="AQ966" s="109"/>
      <c r="AR966" s="109"/>
      <c r="AS966" s="109"/>
      <c r="AT966" s="109"/>
      <c r="AU966" s="109"/>
      <c r="AV966" s="109"/>
      <c r="AW966" s="109"/>
      <c r="AX966" s="109"/>
      <c r="AY966" s="109"/>
      <c r="AZ966" s="109"/>
      <c r="BA966" s="109"/>
      <c r="BB966" s="109"/>
      <c r="BC966" s="109"/>
      <c r="BD966" s="109"/>
      <c r="BE966" s="109"/>
      <c r="BF966" s="109"/>
      <c r="BG966" s="109"/>
      <c r="BH966" s="109"/>
      <c r="BI966" s="109"/>
      <c r="BJ966" s="109"/>
      <c r="BK966" s="109"/>
      <c r="BL966" s="109"/>
      <c r="BM966" s="109"/>
      <c r="BN966" s="109"/>
      <c r="BO966" s="109"/>
      <c r="BP966" s="109"/>
      <c r="BQ966" s="109"/>
      <c r="BR966" s="109"/>
    </row>
    <row r="967" spans="1:70" ht="15.75"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c r="AH967" s="109"/>
      <c r="AI967" s="109"/>
      <c r="AJ967" s="109"/>
      <c r="AK967" s="109"/>
      <c r="AL967" s="109"/>
      <c r="AM967" s="109"/>
      <c r="AN967" s="109"/>
      <c r="AO967" s="109"/>
      <c r="AP967" s="109"/>
      <c r="AQ967" s="109"/>
      <c r="AR967" s="109"/>
      <c r="AS967" s="109"/>
      <c r="AT967" s="109"/>
      <c r="AU967" s="109"/>
      <c r="AV967" s="109"/>
      <c r="AW967" s="109"/>
      <c r="AX967" s="109"/>
      <c r="AY967" s="109"/>
      <c r="AZ967" s="109"/>
      <c r="BA967" s="109"/>
      <c r="BB967" s="109"/>
      <c r="BC967" s="109"/>
      <c r="BD967" s="109"/>
      <c r="BE967" s="109"/>
      <c r="BF967" s="109"/>
      <c r="BG967" s="109"/>
      <c r="BH967" s="109"/>
      <c r="BI967" s="109"/>
      <c r="BJ967" s="109"/>
      <c r="BK967" s="109"/>
      <c r="BL967" s="109"/>
      <c r="BM967" s="109"/>
      <c r="BN967" s="109"/>
      <c r="BO967" s="109"/>
      <c r="BP967" s="109"/>
      <c r="BQ967" s="109"/>
      <c r="BR967" s="109"/>
    </row>
    <row r="968" spans="1:70" ht="15.75"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c r="AH968" s="109"/>
      <c r="AI968" s="109"/>
      <c r="AJ968" s="109"/>
      <c r="AK968" s="109"/>
      <c r="AL968" s="109"/>
      <c r="AM968" s="109"/>
      <c r="AN968" s="109"/>
      <c r="AO968" s="109"/>
      <c r="AP968" s="109"/>
      <c r="AQ968" s="109"/>
      <c r="AR968" s="109"/>
      <c r="AS968" s="109"/>
      <c r="AT968" s="109"/>
      <c r="AU968" s="109"/>
      <c r="AV968" s="109"/>
      <c r="AW968" s="109"/>
      <c r="AX968" s="109"/>
      <c r="AY968" s="109"/>
      <c r="AZ968" s="109"/>
      <c r="BA968" s="109"/>
      <c r="BB968" s="109"/>
      <c r="BC968" s="109"/>
      <c r="BD968" s="109"/>
      <c r="BE968" s="109"/>
      <c r="BF968" s="109"/>
      <c r="BG968" s="109"/>
      <c r="BH968" s="109"/>
      <c r="BI968" s="109"/>
      <c r="BJ968" s="109"/>
      <c r="BK968" s="109"/>
      <c r="BL968" s="109"/>
      <c r="BM968" s="109"/>
      <c r="BN968" s="109"/>
      <c r="BO968" s="109"/>
      <c r="BP968" s="109"/>
      <c r="BQ968" s="109"/>
      <c r="BR968" s="109"/>
    </row>
    <row r="969" spans="1:70" ht="15.75"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c r="AH969" s="109"/>
      <c r="AI969" s="109"/>
      <c r="AJ969" s="109"/>
      <c r="AK969" s="109"/>
      <c r="AL969" s="109"/>
      <c r="AM969" s="109"/>
      <c r="AN969" s="109"/>
      <c r="AO969" s="109"/>
      <c r="AP969" s="109"/>
      <c r="AQ969" s="109"/>
      <c r="AR969" s="109"/>
      <c r="AS969" s="109"/>
      <c r="AT969" s="109"/>
      <c r="AU969" s="109"/>
      <c r="AV969" s="109"/>
      <c r="AW969" s="109"/>
      <c r="AX969" s="109"/>
      <c r="AY969" s="109"/>
      <c r="AZ969" s="109"/>
      <c r="BA969" s="109"/>
      <c r="BB969" s="109"/>
      <c r="BC969" s="109"/>
      <c r="BD969" s="109"/>
      <c r="BE969" s="109"/>
      <c r="BF969" s="109"/>
      <c r="BG969" s="109"/>
      <c r="BH969" s="109"/>
      <c r="BI969" s="109"/>
      <c r="BJ969" s="109"/>
      <c r="BK969" s="109"/>
      <c r="BL969" s="109"/>
      <c r="BM969" s="109"/>
      <c r="BN969" s="109"/>
      <c r="BO969" s="109"/>
      <c r="BP969" s="109"/>
      <c r="BQ969" s="109"/>
      <c r="BR969" s="109"/>
    </row>
    <row r="970" spans="1:70" ht="15.75"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c r="AH970" s="109"/>
      <c r="AI970" s="109"/>
      <c r="AJ970" s="109"/>
      <c r="AK970" s="109"/>
      <c r="AL970" s="109"/>
      <c r="AM970" s="109"/>
      <c r="AN970" s="109"/>
      <c r="AO970" s="109"/>
      <c r="AP970" s="109"/>
      <c r="AQ970" s="109"/>
      <c r="AR970" s="109"/>
      <c r="AS970" s="109"/>
      <c r="AT970" s="109"/>
      <c r="AU970" s="109"/>
      <c r="AV970" s="109"/>
      <c r="AW970" s="109"/>
      <c r="AX970" s="109"/>
      <c r="AY970" s="109"/>
      <c r="AZ970" s="109"/>
      <c r="BA970" s="109"/>
      <c r="BB970" s="109"/>
      <c r="BC970" s="109"/>
      <c r="BD970" s="109"/>
      <c r="BE970" s="109"/>
      <c r="BF970" s="109"/>
      <c r="BG970" s="109"/>
      <c r="BH970" s="109"/>
      <c r="BI970" s="109"/>
      <c r="BJ970" s="109"/>
      <c r="BK970" s="109"/>
      <c r="BL970" s="109"/>
      <c r="BM970" s="109"/>
      <c r="BN970" s="109"/>
      <c r="BO970" s="109"/>
      <c r="BP970" s="109"/>
      <c r="BQ970" s="109"/>
      <c r="BR970" s="109"/>
    </row>
    <row r="971" spans="1:70" ht="15.75"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c r="AH971" s="109"/>
      <c r="AI971" s="109"/>
      <c r="AJ971" s="109"/>
      <c r="AK971" s="109"/>
      <c r="AL971" s="109"/>
      <c r="AM971" s="109"/>
      <c r="AN971" s="109"/>
      <c r="AO971" s="109"/>
      <c r="AP971" s="109"/>
      <c r="AQ971" s="109"/>
      <c r="AR971" s="109"/>
      <c r="AS971" s="109"/>
      <c r="AT971" s="109"/>
      <c r="AU971" s="109"/>
      <c r="AV971" s="109"/>
      <c r="AW971" s="109"/>
      <c r="AX971" s="109"/>
      <c r="AY971" s="109"/>
      <c r="AZ971" s="109"/>
      <c r="BA971" s="109"/>
      <c r="BB971" s="109"/>
      <c r="BC971" s="109"/>
      <c r="BD971" s="109"/>
      <c r="BE971" s="109"/>
      <c r="BF971" s="109"/>
      <c r="BG971" s="109"/>
      <c r="BH971" s="109"/>
      <c r="BI971" s="109"/>
      <c r="BJ971" s="109"/>
      <c r="BK971" s="109"/>
      <c r="BL971" s="109"/>
      <c r="BM971" s="109"/>
      <c r="BN971" s="109"/>
      <c r="BO971" s="109"/>
      <c r="BP971" s="109"/>
      <c r="BQ971" s="109"/>
      <c r="BR971" s="109"/>
    </row>
    <row r="972" spans="1:70" ht="15.75"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c r="AH972" s="109"/>
      <c r="AI972" s="109"/>
      <c r="AJ972" s="109"/>
      <c r="AK972" s="109"/>
      <c r="AL972" s="109"/>
      <c r="AM972" s="109"/>
      <c r="AN972" s="109"/>
      <c r="AO972" s="109"/>
      <c r="AP972" s="109"/>
      <c r="AQ972" s="109"/>
      <c r="AR972" s="109"/>
      <c r="AS972" s="109"/>
      <c r="AT972" s="109"/>
      <c r="AU972" s="109"/>
      <c r="AV972" s="109"/>
      <c r="AW972" s="109"/>
      <c r="AX972" s="109"/>
      <c r="AY972" s="109"/>
      <c r="AZ972" s="109"/>
      <c r="BA972" s="109"/>
      <c r="BB972" s="109"/>
      <c r="BC972" s="109"/>
      <c r="BD972" s="109"/>
      <c r="BE972" s="109"/>
      <c r="BF972" s="109"/>
      <c r="BG972" s="109"/>
      <c r="BH972" s="109"/>
      <c r="BI972" s="109"/>
      <c r="BJ972" s="109"/>
      <c r="BK972" s="109"/>
      <c r="BL972" s="109"/>
      <c r="BM972" s="109"/>
      <c r="BN972" s="109"/>
      <c r="BO972" s="109"/>
      <c r="BP972" s="109"/>
      <c r="BQ972" s="109"/>
      <c r="BR972" s="109"/>
    </row>
    <row r="973" spans="1:70" ht="15.75"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c r="AH973" s="109"/>
      <c r="AI973" s="109"/>
      <c r="AJ973" s="109"/>
      <c r="AK973" s="109"/>
      <c r="AL973" s="109"/>
      <c r="AM973" s="109"/>
      <c r="AN973" s="109"/>
      <c r="AO973" s="109"/>
      <c r="AP973" s="109"/>
      <c r="AQ973" s="109"/>
      <c r="AR973" s="109"/>
      <c r="AS973" s="109"/>
      <c r="AT973" s="109"/>
      <c r="AU973" s="109"/>
      <c r="AV973" s="109"/>
      <c r="AW973" s="109"/>
      <c r="AX973" s="109"/>
      <c r="AY973" s="109"/>
      <c r="AZ973" s="109"/>
      <c r="BA973" s="109"/>
      <c r="BB973" s="109"/>
      <c r="BC973" s="109"/>
      <c r="BD973" s="109"/>
      <c r="BE973" s="109"/>
      <c r="BF973" s="109"/>
      <c r="BG973" s="109"/>
      <c r="BH973" s="109"/>
      <c r="BI973" s="109"/>
      <c r="BJ973" s="109"/>
      <c r="BK973" s="109"/>
      <c r="BL973" s="109"/>
      <c r="BM973" s="109"/>
      <c r="BN973" s="109"/>
      <c r="BO973" s="109"/>
      <c r="BP973" s="109"/>
      <c r="BQ973" s="109"/>
      <c r="BR973" s="109"/>
    </row>
    <row r="974" spans="1:70" ht="15.75"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c r="AH974" s="109"/>
      <c r="AI974" s="109"/>
      <c r="AJ974" s="109"/>
      <c r="AK974" s="109"/>
      <c r="AL974" s="109"/>
      <c r="AM974" s="109"/>
      <c r="AN974" s="109"/>
      <c r="AO974" s="109"/>
      <c r="AP974" s="109"/>
      <c r="AQ974" s="109"/>
      <c r="AR974" s="109"/>
      <c r="AS974" s="109"/>
      <c r="AT974" s="109"/>
      <c r="AU974" s="109"/>
      <c r="AV974" s="109"/>
      <c r="AW974" s="109"/>
      <c r="AX974" s="109"/>
      <c r="AY974" s="109"/>
      <c r="AZ974" s="109"/>
      <c r="BA974" s="109"/>
      <c r="BB974" s="109"/>
      <c r="BC974" s="109"/>
      <c r="BD974" s="109"/>
      <c r="BE974" s="109"/>
      <c r="BF974" s="109"/>
      <c r="BG974" s="109"/>
      <c r="BH974" s="109"/>
      <c r="BI974" s="109"/>
      <c r="BJ974" s="109"/>
      <c r="BK974" s="109"/>
      <c r="BL974" s="109"/>
      <c r="BM974" s="109"/>
      <c r="BN974" s="109"/>
      <c r="BO974" s="109"/>
      <c r="BP974" s="109"/>
      <c r="BQ974" s="109"/>
      <c r="BR974" s="109"/>
    </row>
    <row r="975" spans="1:70" ht="15.75"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c r="AH975" s="109"/>
      <c r="AI975" s="109"/>
      <c r="AJ975" s="109"/>
      <c r="AK975" s="109"/>
      <c r="AL975" s="109"/>
      <c r="AM975" s="109"/>
      <c r="AN975" s="109"/>
      <c r="AO975" s="109"/>
      <c r="AP975" s="109"/>
      <c r="AQ975" s="109"/>
      <c r="AR975" s="109"/>
      <c r="AS975" s="109"/>
      <c r="AT975" s="109"/>
      <c r="AU975" s="109"/>
      <c r="AV975" s="109"/>
      <c r="AW975" s="109"/>
      <c r="AX975" s="109"/>
      <c r="AY975" s="109"/>
      <c r="AZ975" s="109"/>
      <c r="BA975" s="109"/>
      <c r="BB975" s="109"/>
      <c r="BC975" s="109"/>
      <c r="BD975" s="109"/>
      <c r="BE975" s="109"/>
      <c r="BF975" s="109"/>
      <c r="BG975" s="109"/>
      <c r="BH975" s="109"/>
      <c r="BI975" s="109"/>
      <c r="BJ975" s="109"/>
      <c r="BK975" s="109"/>
      <c r="BL975" s="109"/>
      <c r="BM975" s="109"/>
      <c r="BN975" s="109"/>
      <c r="BO975" s="109"/>
      <c r="BP975" s="109"/>
      <c r="BQ975" s="109"/>
      <c r="BR975" s="109"/>
    </row>
    <row r="976" spans="1:70" ht="15.75"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c r="AH976" s="109"/>
      <c r="AI976" s="109"/>
      <c r="AJ976" s="109"/>
      <c r="AK976" s="109"/>
      <c r="AL976" s="109"/>
      <c r="AM976" s="109"/>
      <c r="AN976" s="109"/>
      <c r="AO976" s="109"/>
      <c r="AP976" s="109"/>
      <c r="AQ976" s="109"/>
      <c r="AR976" s="109"/>
      <c r="AS976" s="109"/>
      <c r="AT976" s="109"/>
      <c r="AU976" s="109"/>
      <c r="AV976" s="109"/>
      <c r="AW976" s="109"/>
      <c r="AX976" s="109"/>
      <c r="AY976" s="109"/>
      <c r="AZ976" s="109"/>
      <c r="BA976" s="109"/>
      <c r="BB976" s="109"/>
      <c r="BC976" s="109"/>
      <c r="BD976" s="109"/>
      <c r="BE976" s="109"/>
      <c r="BF976" s="109"/>
      <c r="BG976" s="109"/>
      <c r="BH976" s="109"/>
      <c r="BI976" s="109"/>
      <c r="BJ976" s="109"/>
      <c r="BK976" s="109"/>
      <c r="BL976" s="109"/>
      <c r="BM976" s="109"/>
      <c r="BN976" s="109"/>
      <c r="BO976" s="109"/>
      <c r="BP976" s="109"/>
      <c r="BQ976" s="109"/>
      <c r="BR976" s="109"/>
    </row>
    <row r="977" spans="1:70" ht="15.75"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c r="AH977" s="109"/>
      <c r="AI977" s="109"/>
      <c r="AJ977" s="109"/>
      <c r="AK977" s="109"/>
      <c r="AL977" s="109"/>
      <c r="AM977" s="109"/>
      <c r="AN977" s="109"/>
      <c r="AO977" s="109"/>
      <c r="AP977" s="109"/>
      <c r="AQ977" s="109"/>
      <c r="AR977" s="109"/>
      <c r="AS977" s="109"/>
      <c r="AT977" s="109"/>
      <c r="AU977" s="109"/>
      <c r="AV977" s="109"/>
      <c r="AW977" s="109"/>
      <c r="AX977" s="109"/>
      <c r="AY977" s="109"/>
      <c r="AZ977" s="109"/>
      <c r="BA977" s="109"/>
      <c r="BB977" s="109"/>
      <c r="BC977" s="109"/>
      <c r="BD977" s="109"/>
      <c r="BE977" s="109"/>
      <c r="BF977" s="109"/>
      <c r="BG977" s="109"/>
      <c r="BH977" s="109"/>
      <c r="BI977" s="109"/>
      <c r="BJ977" s="109"/>
      <c r="BK977" s="109"/>
      <c r="BL977" s="109"/>
      <c r="BM977" s="109"/>
      <c r="BN977" s="109"/>
      <c r="BO977" s="109"/>
      <c r="BP977" s="109"/>
      <c r="BQ977" s="109"/>
      <c r="BR977" s="109"/>
    </row>
    <row r="978" spans="1:70" ht="15.75"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c r="AH978" s="109"/>
      <c r="AI978" s="109"/>
      <c r="AJ978" s="109"/>
      <c r="AK978" s="109"/>
      <c r="AL978" s="109"/>
      <c r="AM978" s="109"/>
      <c r="AN978" s="109"/>
      <c r="AO978" s="109"/>
      <c r="AP978" s="109"/>
      <c r="AQ978" s="109"/>
      <c r="AR978" s="109"/>
      <c r="AS978" s="109"/>
      <c r="AT978" s="109"/>
      <c r="AU978" s="109"/>
      <c r="AV978" s="109"/>
      <c r="AW978" s="109"/>
      <c r="AX978" s="109"/>
      <c r="AY978" s="109"/>
      <c r="AZ978" s="109"/>
      <c r="BA978" s="109"/>
      <c r="BB978" s="109"/>
      <c r="BC978" s="109"/>
      <c r="BD978" s="109"/>
      <c r="BE978" s="109"/>
      <c r="BF978" s="109"/>
      <c r="BG978" s="109"/>
      <c r="BH978" s="109"/>
      <c r="BI978" s="109"/>
      <c r="BJ978" s="109"/>
      <c r="BK978" s="109"/>
      <c r="BL978" s="109"/>
      <c r="BM978" s="109"/>
      <c r="BN978" s="109"/>
      <c r="BO978" s="109"/>
      <c r="BP978" s="109"/>
      <c r="BQ978" s="109"/>
      <c r="BR978" s="109"/>
    </row>
    <row r="979" spans="1:70" ht="15.75"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c r="AH979" s="109"/>
      <c r="AI979" s="109"/>
      <c r="AJ979" s="109"/>
      <c r="AK979" s="109"/>
      <c r="AL979" s="109"/>
      <c r="AM979" s="109"/>
      <c r="AN979" s="109"/>
      <c r="AO979" s="109"/>
      <c r="AP979" s="109"/>
      <c r="AQ979" s="109"/>
      <c r="AR979" s="109"/>
      <c r="AS979" s="109"/>
      <c r="AT979" s="109"/>
      <c r="AU979" s="109"/>
      <c r="AV979" s="109"/>
      <c r="AW979" s="109"/>
      <c r="AX979" s="109"/>
      <c r="AY979" s="109"/>
      <c r="AZ979" s="109"/>
      <c r="BA979" s="109"/>
      <c r="BB979" s="109"/>
      <c r="BC979" s="109"/>
      <c r="BD979" s="109"/>
      <c r="BE979" s="109"/>
      <c r="BF979" s="109"/>
      <c r="BG979" s="109"/>
      <c r="BH979" s="109"/>
      <c r="BI979" s="109"/>
      <c r="BJ979" s="109"/>
      <c r="BK979" s="109"/>
      <c r="BL979" s="109"/>
      <c r="BM979" s="109"/>
      <c r="BN979" s="109"/>
      <c r="BO979" s="109"/>
      <c r="BP979" s="109"/>
      <c r="BQ979" s="109"/>
      <c r="BR979" s="109"/>
    </row>
    <row r="980" spans="1:70" ht="15.75"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c r="AH980" s="109"/>
      <c r="AI980" s="109"/>
      <c r="AJ980" s="109"/>
      <c r="AK980" s="109"/>
      <c r="AL980" s="109"/>
      <c r="AM980" s="109"/>
      <c r="AN980" s="109"/>
      <c r="AO980" s="109"/>
      <c r="AP980" s="109"/>
      <c r="AQ980" s="109"/>
      <c r="AR980" s="109"/>
      <c r="AS980" s="109"/>
      <c r="AT980" s="109"/>
      <c r="AU980" s="109"/>
      <c r="AV980" s="109"/>
      <c r="AW980" s="109"/>
      <c r="AX980" s="109"/>
      <c r="AY980" s="109"/>
      <c r="AZ980" s="109"/>
      <c r="BA980" s="109"/>
      <c r="BB980" s="109"/>
      <c r="BC980" s="109"/>
      <c r="BD980" s="109"/>
      <c r="BE980" s="109"/>
      <c r="BF980" s="109"/>
      <c r="BG980" s="109"/>
      <c r="BH980" s="109"/>
      <c r="BI980" s="109"/>
      <c r="BJ980" s="109"/>
      <c r="BK980" s="109"/>
      <c r="BL980" s="109"/>
      <c r="BM980" s="109"/>
      <c r="BN980" s="109"/>
      <c r="BO980" s="109"/>
      <c r="BP980" s="109"/>
      <c r="BQ980" s="109"/>
      <c r="BR980" s="109"/>
    </row>
    <row r="981" spans="1:70" ht="15.75"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c r="AH981" s="109"/>
      <c r="AI981" s="109"/>
      <c r="AJ981" s="109"/>
      <c r="AK981" s="109"/>
      <c r="AL981" s="109"/>
      <c r="AM981" s="109"/>
      <c r="AN981" s="109"/>
      <c r="AO981" s="109"/>
      <c r="AP981" s="109"/>
      <c r="AQ981" s="109"/>
      <c r="AR981" s="109"/>
      <c r="AS981" s="109"/>
      <c r="AT981" s="109"/>
      <c r="AU981" s="109"/>
      <c r="AV981" s="109"/>
      <c r="AW981" s="109"/>
      <c r="AX981" s="109"/>
      <c r="AY981" s="109"/>
      <c r="AZ981" s="109"/>
      <c r="BA981" s="109"/>
      <c r="BB981" s="109"/>
      <c r="BC981" s="109"/>
      <c r="BD981" s="109"/>
      <c r="BE981" s="109"/>
      <c r="BF981" s="109"/>
      <c r="BG981" s="109"/>
      <c r="BH981" s="109"/>
      <c r="BI981" s="109"/>
      <c r="BJ981" s="109"/>
      <c r="BK981" s="109"/>
      <c r="BL981" s="109"/>
      <c r="BM981" s="109"/>
      <c r="BN981" s="109"/>
      <c r="BO981" s="109"/>
      <c r="BP981" s="109"/>
      <c r="BQ981" s="109"/>
      <c r="BR981" s="109"/>
    </row>
    <row r="982" spans="1:70" ht="15.75"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c r="AH982" s="109"/>
      <c r="AI982" s="109"/>
      <c r="AJ982" s="109"/>
      <c r="AK982" s="109"/>
      <c r="AL982" s="109"/>
      <c r="AM982" s="109"/>
      <c r="AN982" s="109"/>
      <c r="AO982" s="109"/>
      <c r="AP982" s="109"/>
      <c r="AQ982" s="109"/>
      <c r="AR982" s="109"/>
      <c r="AS982" s="109"/>
      <c r="AT982" s="109"/>
      <c r="AU982" s="109"/>
      <c r="AV982" s="109"/>
      <c r="AW982" s="109"/>
      <c r="AX982" s="109"/>
      <c r="AY982" s="109"/>
      <c r="AZ982" s="109"/>
      <c r="BA982" s="109"/>
      <c r="BB982" s="109"/>
      <c r="BC982" s="109"/>
      <c r="BD982" s="109"/>
      <c r="BE982" s="109"/>
      <c r="BF982" s="109"/>
      <c r="BG982" s="109"/>
      <c r="BH982" s="109"/>
      <c r="BI982" s="109"/>
      <c r="BJ982" s="109"/>
      <c r="BK982" s="109"/>
      <c r="BL982" s="109"/>
      <c r="BM982" s="109"/>
      <c r="BN982" s="109"/>
      <c r="BO982" s="109"/>
      <c r="BP982" s="109"/>
      <c r="BQ982" s="109"/>
      <c r="BR982" s="109"/>
    </row>
    <row r="983" spans="1:70" ht="15.75"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c r="AH983" s="109"/>
      <c r="AI983" s="109"/>
      <c r="AJ983" s="109"/>
      <c r="AK983" s="109"/>
      <c r="AL983" s="109"/>
      <c r="AM983" s="109"/>
      <c r="AN983" s="109"/>
      <c r="AO983" s="109"/>
      <c r="AP983" s="109"/>
      <c r="AQ983" s="109"/>
      <c r="AR983" s="109"/>
      <c r="AS983" s="109"/>
      <c r="AT983" s="109"/>
      <c r="AU983" s="109"/>
      <c r="AV983" s="109"/>
      <c r="AW983" s="109"/>
      <c r="AX983" s="109"/>
      <c r="AY983" s="109"/>
      <c r="AZ983" s="109"/>
      <c r="BA983" s="109"/>
      <c r="BB983" s="109"/>
      <c r="BC983" s="109"/>
      <c r="BD983" s="109"/>
      <c r="BE983" s="109"/>
      <c r="BF983" s="109"/>
      <c r="BG983" s="109"/>
      <c r="BH983" s="109"/>
      <c r="BI983" s="109"/>
      <c r="BJ983" s="109"/>
      <c r="BK983" s="109"/>
      <c r="BL983" s="109"/>
      <c r="BM983" s="109"/>
      <c r="BN983" s="109"/>
      <c r="BO983" s="109"/>
      <c r="BP983" s="109"/>
      <c r="BQ983" s="109"/>
      <c r="BR983" s="109"/>
    </row>
    <row r="984" spans="1:70" ht="15.75"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c r="AH984" s="109"/>
      <c r="AI984" s="109"/>
      <c r="AJ984" s="109"/>
      <c r="AK984" s="109"/>
      <c r="AL984" s="109"/>
      <c r="AM984" s="109"/>
      <c r="AN984" s="109"/>
      <c r="AO984" s="109"/>
      <c r="AP984" s="109"/>
      <c r="AQ984" s="109"/>
      <c r="AR984" s="109"/>
      <c r="AS984" s="109"/>
      <c r="AT984" s="109"/>
      <c r="AU984" s="109"/>
      <c r="AV984" s="109"/>
      <c r="AW984" s="109"/>
      <c r="AX984" s="109"/>
      <c r="AY984" s="109"/>
      <c r="AZ984" s="109"/>
      <c r="BA984" s="109"/>
      <c r="BB984" s="109"/>
      <c r="BC984" s="109"/>
      <c r="BD984" s="109"/>
      <c r="BE984" s="109"/>
      <c r="BF984" s="109"/>
      <c r="BG984" s="109"/>
      <c r="BH984" s="109"/>
      <c r="BI984" s="109"/>
      <c r="BJ984" s="109"/>
      <c r="BK984" s="109"/>
      <c r="BL984" s="109"/>
      <c r="BM984" s="109"/>
      <c r="BN984" s="109"/>
      <c r="BO984" s="109"/>
      <c r="BP984" s="109"/>
      <c r="BQ984" s="109"/>
      <c r="BR984" s="109"/>
    </row>
    <row r="985" spans="1:70" ht="15.75"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c r="AH985" s="109"/>
      <c r="AI985" s="109"/>
      <c r="AJ985" s="109"/>
      <c r="AK985" s="109"/>
      <c r="AL985" s="109"/>
      <c r="AM985" s="109"/>
      <c r="AN985" s="109"/>
      <c r="AO985" s="109"/>
      <c r="AP985" s="109"/>
      <c r="AQ985" s="109"/>
      <c r="AR985" s="109"/>
      <c r="AS985" s="109"/>
      <c r="AT985" s="109"/>
      <c r="AU985" s="109"/>
      <c r="AV985" s="109"/>
      <c r="AW985" s="109"/>
      <c r="AX985" s="109"/>
      <c r="AY985" s="109"/>
      <c r="AZ985" s="109"/>
      <c r="BA985" s="109"/>
      <c r="BB985" s="109"/>
      <c r="BC985" s="109"/>
      <c r="BD985" s="109"/>
      <c r="BE985" s="109"/>
      <c r="BF985" s="109"/>
      <c r="BG985" s="109"/>
      <c r="BH985" s="109"/>
      <c r="BI985" s="109"/>
      <c r="BJ985" s="109"/>
      <c r="BK985" s="109"/>
      <c r="BL985" s="109"/>
      <c r="BM985" s="109"/>
      <c r="BN985" s="109"/>
      <c r="BO985" s="109"/>
      <c r="BP985" s="109"/>
      <c r="BQ985" s="109"/>
      <c r="BR985" s="109"/>
    </row>
    <row r="986" spans="1:70" ht="15.75"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c r="AH986" s="109"/>
      <c r="AI986" s="109"/>
      <c r="AJ986" s="109"/>
      <c r="AK986" s="109"/>
      <c r="AL986" s="109"/>
      <c r="AM986" s="109"/>
      <c r="AN986" s="109"/>
      <c r="AO986" s="109"/>
      <c r="AP986" s="109"/>
      <c r="AQ986" s="109"/>
      <c r="AR986" s="109"/>
      <c r="AS986" s="109"/>
      <c r="AT986" s="109"/>
      <c r="AU986" s="109"/>
      <c r="AV986" s="109"/>
      <c r="AW986" s="109"/>
      <c r="AX986" s="109"/>
      <c r="AY986" s="109"/>
      <c r="AZ986" s="109"/>
      <c r="BA986" s="109"/>
      <c r="BB986" s="109"/>
      <c r="BC986" s="109"/>
      <c r="BD986" s="109"/>
      <c r="BE986" s="109"/>
      <c r="BF986" s="109"/>
      <c r="BG986" s="109"/>
      <c r="BH986" s="109"/>
      <c r="BI986" s="109"/>
      <c r="BJ986" s="109"/>
      <c r="BK986" s="109"/>
      <c r="BL986" s="109"/>
      <c r="BM986" s="109"/>
      <c r="BN986" s="109"/>
      <c r="BO986" s="109"/>
      <c r="BP986" s="109"/>
      <c r="BQ986" s="109"/>
      <c r="BR986" s="109"/>
    </row>
    <row r="987" spans="1:70" ht="15.75"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c r="AH987" s="109"/>
      <c r="AI987" s="109"/>
      <c r="AJ987" s="109"/>
      <c r="AK987" s="109"/>
      <c r="AL987" s="109"/>
      <c r="AM987" s="109"/>
      <c r="AN987" s="109"/>
      <c r="AO987" s="109"/>
      <c r="AP987" s="109"/>
      <c r="AQ987" s="109"/>
      <c r="AR987" s="109"/>
      <c r="AS987" s="109"/>
      <c r="AT987" s="109"/>
      <c r="AU987" s="109"/>
      <c r="AV987" s="109"/>
      <c r="AW987" s="109"/>
      <c r="AX987" s="109"/>
      <c r="AY987" s="109"/>
      <c r="AZ987" s="109"/>
      <c r="BA987" s="109"/>
      <c r="BB987" s="109"/>
      <c r="BC987" s="109"/>
      <c r="BD987" s="109"/>
      <c r="BE987" s="109"/>
      <c r="BF987" s="109"/>
      <c r="BG987" s="109"/>
      <c r="BH987" s="109"/>
      <c r="BI987" s="109"/>
      <c r="BJ987" s="109"/>
      <c r="BK987" s="109"/>
      <c r="BL987" s="109"/>
      <c r="BM987" s="109"/>
      <c r="BN987" s="109"/>
      <c r="BO987" s="109"/>
      <c r="BP987" s="109"/>
      <c r="BQ987" s="109"/>
      <c r="BR987" s="109"/>
    </row>
    <row r="988" spans="1:70" ht="15.75"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c r="AA988" s="109"/>
      <c r="AB988" s="109"/>
      <c r="AC988" s="109"/>
      <c r="AD988" s="109"/>
      <c r="AE988" s="109"/>
      <c r="AF988" s="109"/>
      <c r="AG988" s="109"/>
      <c r="AH988" s="109"/>
      <c r="AI988" s="109"/>
      <c r="AJ988" s="109"/>
      <c r="AK988" s="109"/>
      <c r="AL988" s="109"/>
      <c r="AM988" s="109"/>
      <c r="AN988" s="109"/>
      <c r="AO988" s="109"/>
      <c r="AP988" s="109"/>
      <c r="AQ988" s="109"/>
      <c r="AR988" s="109"/>
      <c r="AS988" s="109"/>
      <c r="AT988" s="109"/>
      <c r="AU988" s="109"/>
      <c r="AV988" s="109"/>
      <c r="AW988" s="109"/>
      <c r="AX988" s="109"/>
      <c r="AY988" s="109"/>
      <c r="AZ988" s="109"/>
      <c r="BA988" s="109"/>
      <c r="BB988" s="109"/>
      <c r="BC988" s="109"/>
      <c r="BD988" s="109"/>
      <c r="BE988" s="109"/>
      <c r="BF988" s="109"/>
      <c r="BG988" s="109"/>
      <c r="BH988" s="109"/>
      <c r="BI988" s="109"/>
      <c r="BJ988" s="109"/>
      <c r="BK988" s="109"/>
      <c r="BL988" s="109"/>
      <c r="BM988" s="109"/>
      <c r="BN988" s="109"/>
      <c r="BO988" s="109"/>
      <c r="BP988" s="109"/>
      <c r="BQ988" s="109"/>
      <c r="BR988" s="109"/>
    </row>
    <row r="989" spans="1:70" ht="15.75"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c r="AA989" s="109"/>
      <c r="AB989" s="109"/>
      <c r="AC989" s="109"/>
      <c r="AD989" s="109"/>
      <c r="AE989" s="109"/>
      <c r="AF989" s="109"/>
      <c r="AG989" s="109"/>
      <c r="AH989" s="109"/>
      <c r="AI989" s="109"/>
      <c r="AJ989" s="109"/>
      <c r="AK989" s="109"/>
      <c r="AL989" s="109"/>
      <c r="AM989" s="109"/>
      <c r="AN989" s="109"/>
      <c r="AO989" s="109"/>
      <c r="AP989" s="109"/>
      <c r="AQ989" s="109"/>
      <c r="AR989" s="109"/>
      <c r="AS989" s="109"/>
      <c r="AT989" s="109"/>
      <c r="AU989" s="109"/>
      <c r="AV989" s="109"/>
      <c r="AW989" s="109"/>
      <c r="AX989" s="109"/>
      <c r="AY989" s="109"/>
      <c r="AZ989" s="109"/>
      <c r="BA989" s="109"/>
      <c r="BB989" s="109"/>
      <c r="BC989" s="109"/>
      <c r="BD989" s="109"/>
      <c r="BE989" s="109"/>
      <c r="BF989" s="109"/>
      <c r="BG989" s="109"/>
      <c r="BH989" s="109"/>
      <c r="BI989" s="109"/>
      <c r="BJ989" s="109"/>
      <c r="BK989" s="109"/>
      <c r="BL989" s="109"/>
      <c r="BM989" s="109"/>
      <c r="BN989" s="109"/>
      <c r="BO989" s="109"/>
      <c r="BP989" s="109"/>
      <c r="BQ989" s="109"/>
      <c r="BR989" s="109"/>
    </row>
    <row r="990" spans="1:70" ht="15.75"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c r="AA990" s="109"/>
      <c r="AB990" s="109"/>
      <c r="AC990" s="109"/>
      <c r="AD990" s="109"/>
      <c r="AE990" s="109"/>
      <c r="AF990" s="109"/>
      <c r="AG990" s="109"/>
      <c r="AH990" s="109"/>
      <c r="AI990" s="109"/>
      <c r="AJ990" s="109"/>
      <c r="AK990" s="109"/>
      <c r="AL990" s="109"/>
      <c r="AM990" s="109"/>
      <c r="AN990" s="109"/>
      <c r="AO990" s="109"/>
      <c r="AP990" s="109"/>
      <c r="AQ990" s="109"/>
      <c r="AR990" s="109"/>
      <c r="AS990" s="109"/>
      <c r="AT990" s="109"/>
      <c r="AU990" s="109"/>
      <c r="AV990" s="109"/>
      <c r="AW990" s="109"/>
      <c r="AX990" s="109"/>
      <c r="AY990" s="109"/>
      <c r="AZ990" s="109"/>
      <c r="BA990" s="109"/>
      <c r="BB990" s="109"/>
      <c r="BC990" s="109"/>
      <c r="BD990" s="109"/>
      <c r="BE990" s="109"/>
      <c r="BF990" s="109"/>
      <c r="BG990" s="109"/>
      <c r="BH990" s="109"/>
      <c r="BI990" s="109"/>
      <c r="BJ990" s="109"/>
      <c r="BK990" s="109"/>
      <c r="BL990" s="109"/>
      <c r="BM990" s="109"/>
      <c r="BN990" s="109"/>
      <c r="BO990" s="109"/>
      <c r="BP990" s="109"/>
      <c r="BQ990" s="109"/>
      <c r="BR990" s="109"/>
    </row>
    <row r="991" spans="1:70" ht="15.75"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c r="AH991" s="109"/>
      <c r="AI991" s="109"/>
      <c r="AJ991" s="109"/>
      <c r="AK991" s="109"/>
      <c r="AL991" s="109"/>
      <c r="AM991" s="109"/>
      <c r="AN991" s="109"/>
      <c r="AO991" s="109"/>
      <c r="AP991" s="109"/>
      <c r="AQ991" s="109"/>
      <c r="AR991" s="109"/>
      <c r="AS991" s="109"/>
      <c r="AT991" s="109"/>
      <c r="AU991" s="109"/>
      <c r="AV991" s="109"/>
      <c r="AW991" s="109"/>
      <c r="AX991" s="109"/>
      <c r="AY991" s="109"/>
      <c r="AZ991" s="109"/>
      <c r="BA991" s="109"/>
      <c r="BB991" s="109"/>
      <c r="BC991" s="109"/>
      <c r="BD991" s="109"/>
      <c r="BE991" s="109"/>
      <c r="BF991" s="109"/>
      <c r="BG991" s="109"/>
      <c r="BH991" s="109"/>
      <c r="BI991" s="109"/>
      <c r="BJ991" s="109"/>
      <c r="BK991" s="109"/>
      <c r="BL991" s="109"/>
      <c r="BM991" s="109"/>
      <c r="BN991" s="109"/>
      <c r="BO991" s="109"/>
      <c r="BP991" s="109"/>
      <c r="BQ991" s="109"/>
      <c r="BR991" s="109"/>
    </row>
    <row r="992" spans="1:70" ht="15.75"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c r="AH992" s="109"/>
      <c r="AI992" s="109"/>
      <c r="AJ992" s="109"/>
      <c r="AK992" s="109"/>
      <c r="AL992" s="109"/>
      <c r="AM992" s="109"/>
      <c r="AN992" s="109"/>
      <c r="AO992" s="109"/>
      <c r="AP992" s="109"/>
      <c r="AQ992" s="109"/>
      <c r="AR992" s="109"/>
      <c r="AS992" s="109"/>
      <c r="AT992" s="109"/>
      <c r="AU992" s="109"/>
      <c r="AV992" s="109"/>
      <c r="AW992" s="109"/>
      <c r="AX992" s="109"/>
      <c r="AY992" s="109"/>
      <c r="AZ992" s="109"/>
      <c r="BA992" s="109"/>
      <c r="BB992" s="109"/>
      <c r="BC992" s="109"/>
      <c r="BD992" s="109"/>
      <c r="BE992" s="109"/>
      <c r="BF992" s="109"/>
      <c r="BG992" s="109"/>
      <c r="BH992" s="109"/>
      <c r="BI992" s="109"/>
      <c r="BJ992" s="109"/>
      <c r="BK992" s="109"/>
      <c r="BL992" s="109"/>
      <c r="BM992" s="109"/>
      <c r="BN992" s="109"/>
      <c r="BO992" s="109"/>
      <c r="BP992" s="109"/>
      <c r="BQ992" s="109"/>
      <c r="BR992" s="109"/>
    </row>
    <row r="993" spans="1:70" ht="15.75"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c r="AH993" s="109"/>
      <c r="AI993" s="109"/>
      <c r="AJ993" s="109"/>
      <c r="AK993" s="109"/>
      <c r="AL993" s="109"/>
      <c r="AM993" s="109"/>
      <c r="AN993" s="109"/>
      <c r="AO993" s="109"/>
      <c r="AP993" s="109"/>
      <c r="AQ993" s="109"/>
      <c r="AR993" s="109"/>
      <c r="AS993" s="109"/>
      <c r="AT993" s="109"/>
      <c r="AU993" s="109"/>
      <c r="AV993" s="109"/>
      <c r="AW993" s="109"/>
      <c r="AX993" s="109"/>
      <c r="AY993" s="109"/>
      <c r="AZ993" s="109"/>
      <c r="BA993" s="109"/>
      <c r="BB993" s="109"/>
      <c r="BC993" s="109"/>
      <c r="BD993" s="109"/>
      <c r="BE993" s="109"/>
      <c r="BF993" s="109"/>
      <c r="BG993" s="109"/>
      <c r="BH993" s="109"/>
      <c r="BI993" s="109"/>
      <c r="BJ993" s="109"/>
      <c r="BK993" s="109"/>
      <c r="BL993" s="109"/>
      <c r="BM993" s="109"/>
      <c r="BN993" s="109"/>
      <c r="BO993" s="109"/>
      <c r="BP993" s="109"/>
      <c r="BQ993" s="109"/>
      <c r="BR993" s="109"/>
    </row>
    <row r="994" spans="1:70" ht="15.75"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c r="AH994" s="109"/>
      <c r="AI994" s="109"/>
      <c r="AJ994" s="109"/>
      <c r="AK994" s="109"/>
      <c r="AL994" s="109"/>
      <c r="AM994" s="109"/>
      <c r="AN994" s="109"/>
      <c r="AO994" s="109"/>
      <c r="AP994" s="109"/>
      <c r="AQ994" s="109"/>
      <c r="AR994" s="109"/>
      <c r="AS994" s="109"/>
      <c r="AT994" s="109"/>
      <c r="AU994" s="109"/>
      <c r="AV994" s="109"/>
      <c r="AW994" s="109"/>
      <c r="AX994" s="109"/>
      <c r="AY994" s="109"/>
      <c r="AZ994" s="109"/>
      <c r="BA994" s="109"/>
      <c r="BB994" s="109"/>
      <c r="BC994" s="109"/>
      <c r="BD994" s="109"/>
      <c r="BE994" s="109"/>
      <c r="BF994" s="109"/>
      <c r="BG994" s="109"/>
      <c r="BH994" s="109"/>
      <c r="BI994" s="109"/>
      <c r="BJ994" s="109"/>
      <c r="BK994" s="109"/>
      <c r="BL994" s="109"/>
      <c r="BM994" s="109"/>
      <c r="BN994" s="109"/>
      <c r="BO994" s="109"/>
      <c r="BP994" s="109"/>
      <c r="BQ994" s="109"/>
      <c r="BR994" s="109"/>
    </row>
    <row r="995" spans="1:70" ht="15.75"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c r="AH995" s="109"/>
      <c r="AI995" s="109"/>
      <c r="AJ995" s="109"/>
      <c r="AK995" s="109"/>
      <c r="AL995" s="109"/>
      <c r="AM995" s="109"/>
      <c r="AN995" s="109"/>
      <c r="AO995" s="109"/>
      <c r="AP995" s="109"/>
      <c r="AQ995" s="109"/>
      <c r="AR995" s="109"/>
      <c r="AS995" s="109"/>
      <c r="AT995" s="109"/>
      <c r="AU995" s="109"/>
      <c r="AV995" s="109"/>
      <c r="AW995" s="109"/>
      <c r="AX995" s="109"/>
      <c r="AY995" s="109"/>
      <c r="AZ995" s="109"/>
      <c r="BA995" s="109"/>
      <c r="BB995" s="109"/>
      <c r="BC995" s="109"/>
      <c r="BD995" s="109"/>
      <c r="BE995" s="109"/>
      <c r="BF995" s="109"/>
      <c r="BG995" s="109"/>
      <c r="BH995" s="109"/>
      <c r="BI995" s="109"/>
      <c r="BJ995" s="109"/>
      <c r="BK995" s="109"/>
      <c r="BL995" s="109"/>
      <c r="BM995" s="109"/>
      <c r="BN995" s="109"/>
      <c r="BO995" s="109"/>
      <c r="BP995" s="109"/>
      <c r="BQ995" s="109"/>
      <c r="BR995" s="109"/>
    </row>
  </sheetData>
  <mergeCells count="293">
    <mergeCell ref="BS24:BS25"/>
    <mergeCell ref="A28:AE28"/>
    <mergeCell ref="BN24:BN25"/>
    <mergeCell ref="BO24:BO25"/>
    <mergeCell ref="BP24:BP25"/>
    <mergeCell ref="BQ24:BQ25"/>
    <mergeCell ref="BR24:BR25"/>
    <mergeCell ref="BH24:BH25"/>
    <mergeCell ref="BI24:BI25"/>
    <mergeCell ref="BJ24:BJ25"/>
    <mergeCell ref="BK24:BK25"/>
    <mergeCell ref="BL24:BL25"/>
    <mergeCell ref="BM24:BM25"/>
    <mergeCell ref="AD24:AD25"/>
    <mergeCell ref="AE24:AE25"/>
    <mergeCell ref="AF24:AF25"/>
    <mergeCell ref="AG24:AG25"/>
    <mergeCell ref="BF24:BF25"/>
    <mergeCell ref="BG24:BG25"/>
    <mergeCell ref="X24:X25"/>
    <mergeCell ref="Y24:Y25"/>
    <mergeCell ref="Z24:Z25"/>
    <mergeCell ref="AA24:AA25"/>
    <mergeCell ref="AB24:AB25"/>
    <mergeCell ref="AC24:AC25"/>
    <mergeCell ref="R24:R25"/>
    <mergeCell ref="S24:S25"/>
    <mergeCell ref="T24:T25"/>
    <mergeCell ref="U24:U25"/>
    <mergeCell ref="V24:V25"/>
    <mergeCell ref="W24:W25"/>
    <mergeCell ref="L24:L25"/>
    <mergeCell ref="M24:M25"/>
    <mergeCell ref="N24:N25"/>
    <mergeCell ref="O24:O25"/>
    <mergeCell ref="P24:P25"/>
    <mergeCell ref="Q24:Q25"/>
    <mergeCell ref="F24:F25"/>
    <mergeCell ref="G24:G25"/>
    <mergeCell ref="H24:H25"/>
    <mergeCell ref="I24:I25"/>
    <mergeCell ref="J24:J25"/>
    <mergeCell ref="K24:K25"/>
    <mergeCell ref="BK21:BK22"/>
    <mergeCell ref="BL21:BL22"/>
    <mergeCell ref="BS21:BS22"/>
    <mergeCell ref="A24:A25"/>
    <mergeCell ref="B24:B25"/>
    <mergeCell ref="C24:C25"/>
    <mergeCell ref="D24:D25"/>
    <mergeCell ref="E24:E25"/>
    <mergeCell ref="AB21:AB22"/>
    <mergeCell ref="AC21:AC22"/>
    <mergeCell ref="AE21:AE22"/>
    <mergeCell ref="AG21:AG22"/>
    <mergeCell ref="BI21:BI22"/>
    <mergeCell ref="BJ21:BJ22"/>
    <mergeCell ref="V21:V22"/>
    <mergeCell ref="W21:W22"/>
    <mergeCell ref="X21:X22"/>
    <mergeCell ref="Y21:Y22"/>
    <mergeCell ref="Z21:Z22"/>
    <mergeCell ref="AA21:AA22"/>
    <mergeCell ref="P21:P22"/>
    <mergeCell ref="Q21:Q22"/>
    <mergeCell ref="R21:R22"/>
    <mergeCell ref="S21:S22"/>
    <mergeCell ref="T21:T22"/>
    <mergeCell ref="U21:U22"/>
    <mergeCell ref="I21:I22"/>
    <mergeCell ref="K21:K22"/>
    <mergeCell ref="L21:L22"/>
    <mergeCell ref="M21:M22"/>
    <mergeCell ref="N21:N22"/>
    <mergeCell ref="O21:O22"/>
    <mergeCell ref="BL19:BL20"/>
    <mergeCell ref="BS19:BS20"/>
    <mergeCell ref="B21:B22"/>
    <mergeCell ref="C21:C22"/>
    <mergeCell ref="D21:D22"/>
    <mergeCell ref="E21:E22"/>
    <mergeCell ref="F21:F22"/>
    <mergeCell ref="G21:G22"/>
    <mergeCell ref="H21:H22"/>
    <mergeCell ref="AE19:AE20"/>
    <mergeCell ref="AF19:AF20"/>
    <mergeCell ref="AG19:AG20"/>
    <mergeCell ref="BI19:BI20"/>
    <mergeCell ref="BJ19:BJ20"/>
    <mergeCell ref="BK19:BK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3"/>
    <mergeCell ref="B19:B20"/>
    <mergeCell ref="C19:C20"/>
    <mergeCell ref="D19:D20"/>
    <mergeCell ref="E19:E20"/>
    <mergeCell ref="F19:F20"/>
    <mergeCell ref="BN17:BN18"/>
    <mergeCell ref="BO17:BO18"/>
    <mergeCell ref="BP17:BP18"/>
    <mergeCell ref="BQ17:BQ18"/>
    <mergeCell ref="BR17:BR18"/>
    <mergeCell ref="BH17:BH18"/>
    <mergeCell ref="BI17:BI18"/>
    <mergeCell ref="BJ17:BJ18"/>
    <mergeCell ref="BK17:BK18"/>
    <mergeCell ref="BL17:BL18"/>
    <mergeCell ref="BM17:BM18"/>
    <mergeCell ref="AD17:AD18"/>
    <mergeCell ref="AE17:AE18"/>
    <mergeCell ref="AF17:AF18"/>
    <mergeCell ref="AG17:AG18"/>
    <mergeCell ref="BF17:BF18"/>
    <mergeCell ref="BG17:BG18"/>
    <mergeCell ref="X17:X18"/>
    <mergeCell ref="Y17:Y18"/>
    <mergeCell ref="Z17:Z18"/>
    <mergeCell ref="AA17:AA18"/>
    <mergeCell ref="AB17:AB18"/>
    <mergeCell ref="AC17:AC18"/>
    <mergeCell ref="R17:R18"/>
    <mergeCell ref="S17:S18"/>
    <mergeCell ref="T17:T18"/>
    <mergeCell ref="U17:U18"/>
    <mergeCell ref="V17:V18"/>
    <mergeCell ref="W17:W18"/>
    <mergeCell ref="L17:L18"/>
    <mergeCell ref="M17:M18"/>
    <mergeCell ref="N17:N18"/>
    <mergeCell ref="O17:O18"/>
    <mergeCell ref="P17:P18"/>
    <mergeCell ref="Q17:Q18"/>
    <mergeCell ref="BS14:BS18"/>
    <mergeCell ref="D17:D18"/>
    <mergeCell ref="E17:E18"/>
    <mergeCell ref="F17:F18"/>
    <mergeCell ref="G17:G18"/>
    <mergeCell ref="H17:H18"/>
    <mergeCell ref="I17:I18"/>
    <mergeCell ref="J17:J18"/>
    <mergeCell ref="K17:K18"/>
    <mergeCell ref="BN14:BN16"/>
    <mergeCell ref="BO14:BO16"/>
    <mergeCell ref="BP14:BP16"/>
    <mergeCell ref="BQ14:BQ16"/>
    <mergeCell ref="BR14:BR16"/>
    <mergeCell ref="BH14:BH16"/>
    <mergeCell ref="BI14:BI16"/>
    <mergeCell ref="BJ14:BJ16"/>
    <mergeCell ref="BK14:BK16"/>
    <mergeCell ref="BL14:BL16"/>
    <mergeCell ref="BM14:BM16"/>
    <mergeCell ref="AD14:AD16"/>
    <mergeCell ref="AE14:AE16"/>
    <mergeCell ref="AF14:AF16"/>
    <mergeCell ref="AG14:AG16"/>
    <mergeCell ref="BF14:BF16"/>
    <mergeCell ref="BG14:BG16"/>
    <mergeCell ref="X14:X16"/>
    <mergeCell ref="Y14:Y16"/>
    <mergeCell ref="Z14:Z16"/>
    <mergeCell ref="AA14:AA16"/>
    <mergeCell ref="AB14:AB16"/>
    <mergeCell ref="AC14:AC16"/>
    <mergeCell ref="R14:R16"/>
    <mergeCell ref="S14:S16"/>
    <mergeCell ref="T14:T16"/>
    <mergeCell ref="U14:U16"/>
    <mergeCell ref="V14:V16"/>
    <mergeCell ref="W14:W16"/>
    <mergeCell ref="L14:L16"/>
    <mergeCell ref="M14:M16"/>
    <mergeCell ref="N14:N16"/>
    <mergeCell ref="O14:O16"/>
    <mergeCell ref="P14:P16"/>
    <mergeCell ref="Q14:Q16"/>
    <mergeCell ref="F14:F16"/>
    <mergeCell ref="G14:G16"/>
    <mergeCell ref="H14:H16"/>
    <mergeCell ref="I14:I16"/>
    <mergeCell ref="J14:J16"/>
    <mergeCell ref="K14:K16"/>
    <mergeCell ref="A12:A13"/>
    <mergeCell ref="B12:B13"/>
    <mergeCell ref="C12:C13"/>
    <mergeCell ref="BS12:BS13"/>
    <mergeCell ref="A14:A18"/>
    <mergeCell ref="B14:B18"/>
    <mergeCell ref="C14:C18"/>
    <mergeCell ref="D14:D16"/>
    <mergeCell ref="E14:E16"/>
    <mergeCell ref="BS7:BS8"/>
    <mergeCell ref="A10:A11"/>
    <mergeCell ref="B10:B11"/>
    <mergeCell ref="C10:C11"/>
    <mergeCell ref="BL10:BL11"/>
    <mergeCell ref="BS10:BS11"/>
    <mergeCell ref="BO7:BO8"/>
    <mergeCell ref="BP7:BP8"/>
    <mergeCell ref="BQ7:BQ8"/>
    <mergeCell ref="BR7:BR8"/>
    <mergeCell ref="BG7:BG8"/>
    <mergeCell ref="BI7:BI8"/>
    <mergeCell ref="BK7:BK8"/>
    <mergeCell ref="BL7:BL8"/>
    <mergeCell ref="BM7:BM8"/>
    <mergeCell ref="BN7:BN8"/>
    <mergeCell ref="Z7:Z8"/>
    <mergeCell ref="AA7:AA8"/>
    <mergeCell ref="AB7:AB8"/>
    <mergeCell ref="AC7:AC8"/>
    <mergeCell ref="AE7:AE8"/>
    <mergeCell ref="AG7:AG8"/>
    <mergeCell ref="T7:T8"/>
    <mergeCell ref="U7:U8"/>
    <mergeCell ref="V7:V8"/>
    <mergeCell ref="W7:W8"/>
    <mergeCell ref="X7:X8"/>
    <mergeCell ref="Y7:Y8"/>
    <mergeCell ref="N7:N8"/>
    <mergeCell ref="O7:O8"/>
    <mergeCell ref="P7:P8"/>
    <mergeCell ref="Q7:Q8"/>
    <mergeCell ref="R7:R8"/>
    <mergeCell ref="S7:S8"/>
    <mergeCell ref="G7:G8"/>
    <mergeCell ref="H7:H8"/>
    <mergeCell ref="I7:I8"/>
    <mergeCell ref="K7:K8"/>
    <mergeCell ref="L7:L8"/>
    <mergeCell ref="M7:M8"/>
    <mergeCell ref="BR5:BR6"/>
    <mergeCell ref="BS5:BS6"/>
    <mergeCell ref="A7:A9"/>
    <mergeCell ref="B7:B8"/>
    <mergeCell ref="C7:C8"/>
    <mergeCell ref="D7:D8"/>
    <mergeCell ref="E7:E8"/>
    <mergeCell ref="F7:F8"/>
    <mergeCell ref="BL5:BL6"/>
    <mergeCell ref="BM5:BM6"/>
    <mergeCell ref="BN5:BN6"/>
    <mergeCell ref="BO5:BO6"/>
    <mergeCell ref="BP5:BP6"/>
    <mergeCell ref="BQ5:BQ6"/>
    <mergeCell ref="AH5:AH6"/>
    <mergeCell ref="AI5:AI6"/>
    <mergeCell ref="AJ5:AY5"/>
    <mergeCell ref="AZ5:BA5"/>
    <mergeCell ref="BC5:BG5"/>
    <mergeCell ref="BI5:BK5"/>
    <mergeCell ref="G5:H6"/>
    <mergeCell ref="I5:I6"/>
    <mergeCell ref="J5:J6"/>
    <mergeCell ref="K5:AC5"/>
    <mergeCell ref="AE5:AE6"/>
    <mergeCell ref="AG5:AG6"/>
    <mergeCell ref="A5:A6"/>
    <mergeCell ref="B5:B6"/>
    <mergeCell ref="C5:C6"/>
    <mergeCell ref="D5:D6"/>
    <mergeCell ref="E5:E6"/>
    <mergeCell ref="F5:F6"/>
    <mergeCell ref="A1:C3"/>
    <mergeCell ref="D1:BR1"/>
    <mergeCell ref="D2:BR3"/>
    <mergeCell ref="A4:C4"/>
    <mergeCell ref="D4:AG4"/>
    <mergeCell ref="AH4:BL4"/>
    <mergeCell ref="BM4:BR4"/>
  </mergeCells>
  <conditionalFormatting sqref="K7:T7 J9:AD9 AD7:AD8">
    <cfRule type="containsText" dxfId="668" priority="578" operator="containsText" text="Muy Baja">
      <formula>NOT(ISERROR(SEARCH(("Muy Baja"),(J7))))</formula>
    </cfRule>
  </conditionalFormatting>
  <conditionalFormatting sqref="K7:T7 J9:AD9 AD7:AD8">
    <cfRule type="containsText" dxfId="667" priority="579" operator="containsText" text="Baja">
      <formula>NOT(ISERROR(SEARCH(("Baja"),(J7))))</formula>
    </cfRule>
  </conditionalFormatting>
  <conditionalFormatting sqref="K7:T7 J9:AD9 AD7:AD8">
    <cfRule type="containsText" dxfId="666" priority="580" operator="containsText" text="A l t a">
      <formula>NOT(ISERROR(SEARCH(("A l t a"),(J7))))</formula>
    </cfRule>
  </conditionalFormatting>
  <conditionalFormatting sqref="K7:T7 J9:AD9 AD7:AD8">
    <cfRule type="containsText" dxfId="665" priority="581" operator="containsText" text="Muy Alta">
      <formula>NOT(ISERROR(SEARCH(("Muy Alta"),(J7))))</formula>
    </cfRule>
  </conditionalFormatting>
  <conditionalFormatting sqref="K7:T7 J9:AD9 AD7:AD8">
    <cfRule type="cellIs" dxfId="664" priority="582" operator="equal">
      <formula>"Media"</formula>
    </cfRule>
  </conditionalFormatting>
  <conditionalFormatting sqref="AG7 AG24">
    <cfRule type="containsText" dxfId="663" priority="583" operator="containsText" text="Extremo">
      <formula>NOT(ISERROR(SEARCH(("Extremo"),(AG7))))</formula>
    </cfRule>
  </conditionalFormatting>
  <conditionalFormatting sqref="AG7 AG24">
    <cfRule type="containsText" dxfId="662" priority="584" operator="containsText" text="Alto">
      <formula>NOT(ISERROR(SEARCH(("Alto"),(AG7))))</formula>
    </cfRule>
  </conditionalFormatting>
  <conditionalFormatting sqref="AE7 AG7 AE9 AG24">
    <cfRule type="containsText" dxfId="661" priority="585" operator="containsText" text="Moderado">
      <formula>NOT(ISERROR(SEARCH(("Moderado"),(AE7))))</formula>
    </cfRule>
  </conditionalFormatting>
  <conditionalFormatting sqref="AG7 AG24">
    <cfRule type="containsText" dxfId="660" priority="586" operator="containsText" text="Bajo">
      <formula>NOT(ISERROR(SEARCH(("Bajo"),(AG7))))</formula>
    </cfRule>
  </conditionalFormatting>
  <conditionalFormatting sqref="AE7 AE9">
    <cfRule type="containsText" dxfId="659" priority="587" operator="containsText" text="Catastrófico">
      <formula>NOT(ISERROR(SEARCH(("Catastrófico"),(AE7))))</formula>
    </cfRule>
  </conditionalFormatting>
  <conditionalFormatting sqref="AE7 AE9">
    <cfRule type="containsText" dxfId="658" priority="588" operator="containsText" text="Mayor">
      <formula>NOT(ISERROR(SEARCH(("Mayor"),(AE7))))</formula>
    </cfRule>
  </conditionalFormatting>
  <conditionalFormatting sqref="AE7 AE9">
    <cfRule type="containsText" dxfId="657" priority="589" operator="containsText" text="Menor">
      <formula>NOT(ISERROR(SEARCH(("Menor"),(AE7))))</formula>
    </cfRule>
  </conditionalFormatting>
  <conditionalFormatting sqref="AE7 AE9">
    <cfRule type="containsText" dxfId="656" priority="590" operator="containsText" text="Leve">
      <formula>NOT(ISERROR(SEARCH(("Leve"),(AE7))))</formula>
    </cfRule>
  </conditionalFormatting>
  <conditionalFormatting sqref="AE10">
    <cfRule type="containsText" dxfId="655" priority="591" operator="containsText" text="Catastrófico">
      <formula>NOT(ISERROR(SEARCH(("Catastrófico"),(AE10))))</formula>
    </cfRule>
  </conditionalFormatting>
  <conditionalFormatting sqref="AE10">
    <cfRule type="containsText" dxfId="654" priority="592" operator="containsText" text="Mayor">
      <formula>NOT(ISERROR(SEARCH(("Mayor"),(AE10))))</formula>
    </cfRule>
  </conditionalFormatting>
  <conditionalFormatting sqref="AE10">
    <cfRule type="containsText" dxfId="653" priority="593" operator="containsText" text="Moderado">
      <formula>NOT(ISERROR(SEARCH(("Moderado"),(AE10))))</formula>
    </cfRule>
  </conditionalFormatting>
  <conditionalFormatting sqref="AE10">
    <cfRule type="containsText" dxfId="652" priority="594" operator="containsText" text="Menor">
      <formula>NOT(ISERROR(SEARCH(("Menor"),(AE10))))</formula>
    </cfRule>
  </conditionalFormatting>
  <conditionalFormatting sqref="AE10">
    <cfRule type="containsText" dxfId="651" priority="595" operator="containsText" text="Leve">
      <formula>NOT(ISERROR(SEARCH(("Leve"),(AE10))))</formula>
    </cfRule>
  </conditionalFormatting>
  <conditionalFormatting sqref="AD10">
    <cfRule type="containsText" dxfId="650" priority="596" operator="containsText" text="Muy Baja">
      <formula>NOT(ISERROR(SEARCH(("Muy Baja"),(AD10))))</formula>
    </cfRule>
  </conditionalFormatting>
  <conditionalFormatting sqref="AD10">
    <cfRule type="containsText" dxfId="649" priority="597" operator="containsText" text="Baja">
      <formula>NOT(ISERROR(SEARCH(("Baja"),(AD10))))</formula>
    </cfRule>
  </conditionalFormatting>
  <conditionalFormatting sqref="AD10">
    <cfRule type="containsText" dxfId="648" priority="598" operator="containsText" text="A l t a">
      <formula>NOT(ISERROR(SEARCH(("A l t a"),(AD10))))</formula>
    </cfRule>
  </conditionalFormatting>
  <conditionalFormatting sqref="AD10">
    <cfRule type="containsText" dxfId="647" priority="599" operator="containsText" text="Muy Alta">
      <formula>NOT(ISERROR(SEARCH(("Muy Alta"),(AD10))))</formula>
    </cfRule>
  </conditionalFormatting>
  <conditionalFormatting sqref="AD10">
    <cfRule type="cellIs" dxfId="646" priority="600" operator="equal">
      <formula>"Media"</formula>
    </cfRule>
  </conditionalFormatting>
  <conditionalFormatting sqref="J10">
    <cfRule type="containsText" dxfId="645" priority="601" operator="containsText" text="Muy Baja">
      <formula>NOT(ISERROR(SEARCH(("Muy Baja"),(J10))))</formula>
    </cfRule>
  </conditionalFormatting>
  <conditionalFormatting sqref="J10">
    <cfRule type="containsText" dxfId="644" priority="602" operator="containsText" text="Baja">
      <formula>NOT(ISERROR(SEARCH(("Baja"),(J10))))</formula>
    </cfRule>
  </conditionalFormatting>
  <conditionalFormatting sqref="J10">
    <cfRule type="containsText" dxfId="643" priority="603" operator="containsText" text="A l t a">
      <formula>NOT(ISERROR(SEARCH(("A l t a"),(J10))))</formula>
    </cfRule>
  </conditionalFormatting>
  <conditionalFormatting sqref="J10">
    <cfRule type="containsText" dxfId="642" priority="604" operator="containsText" text="Muy Alta">
      <formula>NOT(ISERROR(SEARCH(("Muy Alta"),(J10))))</formula>
    </cfRule>
  </conditionalFormatting>
  <conditionalFormatting sqref="J10">
    <cfRule type="cellIs" dxfId="641" priority="605" operator="equal">
      <formula>"Media"</formula>
    </cfRule>
  </conditionalFormatting>
  <conditionalFormatting sqref="AE11">
    <cfRule type="containsText" dxfId="640" priority="606" operator="containsText" text="Catastrófico">
      <formula>NOT(ISERROR(SEARCH(("Catastrófico"),(AE11))))</formula>
    </cfRule>
  </conditionalFormatting>
  <conditionalFormatting sqref="AE11">
    <cfRule type="containsText" dxfId="639" priority="607" operator="containsText" text="Mayor">
      <formula>NOT(ISERROR(SEARCH(("Mayor"),(AE11))))</formula>
    </cfRule>
  </conditionalFormatting>
  <conditionalFormatting sqref="AE11">
    <cfRule type="containsText" dxfId="638" priority="608" operator="containsText" text="Moderado">
      <formula>NOT(ISERROR(SEARCH(("Moderado"),(AE11))))</formula>
    </cfRule>
  </conditionalFormatting>
  <conditionalFormatting sqref="AE11">
    <cfRule type="containsText" dxfId="637" priority="609" operator="containsText" text="Menor">
      <formula>NOT(ISERROR(SEARCH(("Menor"),(AE11))))</formula>
    </cfRule>
  </conditionalFormatting>
  <conditionalFormatting sqref="AE11">
    <cfRule type="containsText" dxfId="636" priority="610" operator="containsText" text="Leve">
      <formula>NOT(ISERROR(SEARCH(("Leve"),(AE11))))</formula>
    </cfRule>
  </conditionalFormatting>
  <conditionalFormatting sqref="AD11">
    <cfRule type="containsText" dxfId="635" priority="611" operator="containsText" text="Muy Baja">
      <formula>NOT(ISERROR(SEARCH(("Muy Baja"),(AD11))))</formula>
    </cfRule>
  </conditionalFormatting>
  <conditionalFormatting sqref="AD11">
    <cfRule type="containsText" dxfId="634" priority="612" operator="containsText" text="Baja">
      <formula>NOT(ISERROR(SEARCH(("Baja"),(AD11))))</formula>
    </cfRule>
  </conditionalFormatting>
  <conditionalFormatting sqref="AD11">
    <cfRule type="containsText" dxfId="633" priority="613" operator="containsText" text="A l t a">
      <formula>NOT(ISERROR(SEARCH(("A l t a"),(AD11))))</formula>
    </cfRule>
  </conditionalFormatting>
  <conditionalFormatting sqref="AD11">
    <cfRule type="containsText" dxfId="632" priority="614" operator="containsText" text="Muy Alta">
      <formula>NOT(ISERROR(SEARCH(("Muy Alta"),(AD11))))</formula>
    </cfRule>
  </conditionalFormatting>
  <conditionalFormatting sqref="AD11">
    <cfRule type="cellIs" dxfId="631" priority="615" operator="equal">
      <formula>"Media"</formula>
    </cfRule>
  </conditionalFormatting>
  <conditionalFormatting sqref="J11">
    <cfRule type="containsText" dxfId="630" priority="616" operator="containsText" text="Muy Baja">
      <formula>NOT(ISERROR(SEARCH(("Muy Baja"),(J11))))</formula>
    </cfRule>
  </conditionalFormatting>
  <conditionalFormatting sqref="J11">
    <cfRule type="containsText" dxfId="629" priority="617" operator="containsText" text="Baja">
      <formula>NOT(ISERROR(SEARCH(("Baja"),(J11))))</formula>
    </cfRule>
  </conditionalFormatting>
  <conditionalFormatting sqref="J11">
    <cfRule type="containsText" dxfId="628" priority="618" operator="containsText" text="A l t a">
      <formula>NOT(ISERROR(SEARCH(("A l t a"),(J11))))</formula>
    </cfRule>
  </conditionalFormatting>
  <conditionalFormatting sqref="J11">
    <cfRule type="containsText" dxfId="627" priority="619" operator="containsText" text="Muy Alta">
      <formula>NOT(ISERROR(SEARCH(("Muy Alta"),(J11))))</formula>
    </cfRule>
  </conditionalFormatting>
  <conditionalFormatting sqref="J11">
    <cfRule type="cellIs" dxfId="626" priority="620" operator="equal">
      <formula>"Media"</formula>
    </cfRule>
  </conditionalFormatting>
  <conditionalFormatting sqref="K10:K11">
    <cfRule type="containsText" dxfId="625" priority="621" operator="containsText" text="Muy Baja">
      <formula>NOT(ISERROR(SEARCH(("Muy Baja"),(K10))))</formula>
    </cfRule>
  </conditionalFormatting>
  <conditionalFormatting sqref="K10:K11">
    <cfRule type="containsText" dxfId="624" priority="622" operator="containsText" text="Baja">
      <formula>NOT(ISERROR(SEARCH(("Baja"),(K10))))</formula>
    </cfRule>
  </conditionalFormatting>
  <conditionalFormatting sqref="K10:K11">
    <cfRule type="containsText" dxfId="623" priority="623" operator="containsText" text="A l t a">
      <formula>NOT(ISERROR(SEARCH(("A l t a"),(K10))))</formula>
    </cfRule>
  </conditionalFormatting>
  <conditionalFormatting sqref="K10:K11">
    <cfRule type="containsText" dxfId="622" priority="624" operator="containsText" text="Muy Alta">
      <formula>NOT(ISERROR(SEARCH(("Muy Alta"),(K10))))</formula>
    </cfRule>
  </conditionalFormatting>
  <conditionalFormatting sqref="K10:K11">
    <cfRule type="cellIs" dxfId="621" priority="625" operator="equal">
      <formula>"Media"</formula>
    </cfRule>
  </conditionalFormatting>
  <conditionalFormatting sqref="L10:AC11">
    <cfRule type="containsText" dxfId="620" priority="626" operator="containsText" text="Muy Baja">
      <formula>NOT(ISERROR(SEARCH(("Muy Baja"),(L10))))</formula>
    </cfRule>
  </conditionalFormatting>
  <conditionalFormatting sqref="L10:AC11">
    <cfRule type="containsText" dxfId="619" priority="627" operator="containsText" text="Baja">
      <formula>NOT(ISERROR(SEARCH(("Baja"),(L10))))</formula>
    </cfRule>
  </conditionalFormatting>
  <conditionalFormatting sqref="L10:AC11">
    <cfRule type="containsText" dxfId="618" priority="628" operator="containsText" text="A l t a">
      <formula>NOT(ISERROR(SEARCH(("A l t a"),(L10))))</formula>
    </cfRule>
  </conditionalFormatting>
  <conditionalFormatting sqref="L10:AC11">
    <cfRule type="containsText" dxfId="617" priority="629" operator="containsText" text="Muy Alta">
      <formula>NOT(ISERROR(SEARCH(("Muy Alta"),(L10))))</formula>
    </cfRule>
  </conditionalFormatting>
  <conditionalFormatting sqref="L10:AC11">
    <cfRule type="cellIs" dxfId="616" priority="630" operator="equal">
      <formula>"Media"</formula>
    </cfRule>
  </conditionalFormatting>
  <conditionalFormatting sqref="I7 I24">
    <cfRule type="containsText" dxfId="615" priority="631" operator="containsText" text="Rara vez">
      <formula>NOT(ISERROR(SEARCH("Rara vez",I7)))</formula>
    </cfRule>
  </conditionalFormatting>
  <conditionalFormatting sqref="I7 I24">
    <cfRule type="containsText" dxfId="614" priority="632" operator="containsText" text="Improbable">
      <formula>NOT(ISERROR(SEARCH("Improbable",I7)))</formula>
    </cfRule>
  </conditionalFormatting>
  <conditionalFormatting sqref="I7 I24">
    <cfRule type="containsText" dxfId="613" priority="633" operator="containsText" text="Probable">
      <formula>NOT(ISERROR(SEARCH("Probable",I7)))</formula>
    </cfRule>
  </conditionalFormatting>
  <conditionalFormatting sqref="I7 I24">
    <cfRule type="containsText" dxfId="612" priority="634" operator="containsText" text="Casi seguro">
      <formula>NOT(ISERROR(SEARCH("Casi seguro",I7)))</formula>
    </cfRule>
  </conditionalFormatting>
  <conditionalFormatting sqref="I7 I24">
    <cfRule type="cellIs" dxfId="611" priority="635" operator="equal">
      <formula>"Posible"</formula>
    </cfRule>
  </conditionalFormatting>
  <conditionalFormatting sqref="J7:J8">
    <cfRule type="containsText" dxfId="610" priority="636" operator="containsText" text="Muy Baja">
      <formula>NOT(ISERROR(SEARCH(("Muy Baja"),(J7))))</formula>
    </cfRule>
  </conditionalFormatting>
  <conditionalFormatting sqref="J7:J8">
    <cfRule type="containsText" dxfId="609" priority="637" operator="containsText" text="Baja">
      <formula>NOT(ISERROR(SEARCH(("Baja"),(J7))))</formula>
    </cfRule>
  </conditionalFormatting>
  <conditionalFormatting sqref="J7:J8">
    <cfRule type="containsText" dxfId="608" priority="638" operator="containsText" text="A l t a">
      <formula>NOT(ISERROR(SEARCH(("A l t a"),(J7))))</formula>
    </cfRule>
  </conditionalFormatting>
  <conditionalFormatting sqref="J7:J8">
    <cfRule type="containsText" dxfId="607" priority="639" operator="containsText" text="Muy Alta">
      <formula>NOT(ISERROR(SEARCH(("Muy Alta"),(J7))))</formula>
    </cfRule>
  </conditionalFormatting>
  <conditionalFormatting sqref="J7:J8">
    <cfRule type="cellIs" dxfId="606" priority="640" operator="equal">
      <formula>"Media"</formula>
    </cfRule>
  </conditionalFormatting>
  <conditionalFormatting sqref="J24">
    <cfRule type="containsText" dxfId="605" priority="641" operator="containsText" text="Muy Baja">
      <formula>NOT(ISERROR(SEARCH(("Muy Baja"),(J24))))</formula>
    </cfRule>
  </conditionalFormatting>
  <conditionalFormatting sqref="J24">
    <cfRule type="containsText" dxfId="604" priority="642" operator="containsText" text="Baja">
      <formula>NOT(ISERROR(SEARCH(("Baja"),(J24))))</formula>
    </cfRule>
  </conditionalFormatting>
  <conditionalFormatting sqref="J24">
    <cfRule type="containsText" dxfId="603" priority="643" operator="containsText" text="A l t a">
      <formula>NOT(ISERROR(SEARCH(("A l t a"),(J24))))</formula>
    </cfRule>
  </conditionalFormatting>
  <conditionalFormatting sqref="J24">
    <cfRule type="containsText" dxfId="602" priority="644" operator="containsText" text="Muy Alta">
      <formula>NOT(ISERROR(SEARCH(("Muy Alta"),(J24))))</formula>
    </cfRule>
  </conditionalFormatting>
  <conditionalFormatting sqref="J24">
    <cfRule type="cellIs" dxfId="601" priority="645" operator="equal">
      <formula>"Media"</formula>
    </cfRule>
  </conditionalFormatting>
  <conditionalFormatting sqref="AE24">
    <cfRule type="containsText" dxfId="600" priority="646" operator="containsText" text="Catastrófico">
      <formula>NOT(ISERROR(SEARCH(("Catastrófico"),(AE24))))</formula>
    </cfRule>
  </conditionalFormatting>
  <conditionalFormatting sqref="AE24">
    <cfRule type="containsText" dxfId="599" priority="647" operator="containsText" text="Mayor">
      <formula>NOT(ISERROR(SEARCH(("Mayor"),(AE24))))</formula>
    </cfRule>
  </conditionalFormatting>
  <conditionalFormatting sqref="AE24">
    <cfRule type="containsText" dxfId="598" priority="648" operator="containsText" text="Moderado">
      <formula>NOT(ISERROR(SEARCH(("Moderado"),(AE24))))</formula>
    </cfRule>
  </conditionalFormatting>
  <conditionalFormatting sqref="AE24">
    <cfRule type="containsText" dxfId="597" priority="649" operator="containsText" text="Menor">
      <formula>NOT(ISERROR(SEARCH(("Menor"),(AE24))))</formula>
    </cfRule>
  </conditionalFormatting>
  <conditionalFormatting sqref="AE24">
    <cfRule type="containsText" dxfId="596" priority="650" operator="containsText" text="Leve">
      <formula>NOT(ISERROR(SEARCH(("Leve"),(AE24))))</formula>
    </cfRule>
  </conditionalFormatting>
  <conditionalFormatting sqref="AD24">
    <cfRule type="containsText" dxfId="595" priority="651" operator="containsText" text="Muy Baja">
      <formula>NOT(ISERROR(SEARCH(("Muy Baja"),(AD24))))</formula>
    </cfRule>
  </conditionalFormatting>
  <conditionalFormatting sqref="AD24">
    <cfRule type="containsText" dxfId="594" priority="652" operator="containsText" text="Baja">
      <formula>NOT(ISERROR(SEARCH(("Baja"),(AD24))))</formula>
    </cfRule>
  </conditionalFormatting>
  <conditionalFormatting sqref="AD24">
    <cfRule type="containsText" dxfId="593" priority="653" operator="containsText" text="A l t a">
      <formula>NOT(ISERROR(SEARCH(("A l t a"),(AD24))))</formula>
    </cfRule>
  </conditionalFormatting>
  <conditionalFormatting sqref="AD24">
    <cfRule type="containsText" dxfId="592" priority="654" operator="containsText" text="Muy Alta">
      <formula>NOT(ISERROR(SEARCH(("Muy Alta"),(AD24))))</formula>
    </cfRule>
  </conditionalFormatting>
  <conditionalFormatting sqref="AD24">
    <cfRule type="cellIs" dxfId="591" priority="655" operator="equal">
      <formula>"Media"</formula>
    </cfRule>
  </conditionalFormatting>
  <conditionalFormatting sqref="AH24">
    <cfRule type="containsText" dxfId="590" priority="656" operator="containsText" text="Extremo">
      <formula>NOT(ISERROR(SEARCH(("Extremo"),(AH24))))</formula>
    </cfRule>
  </conditionalFormatting>
  <conditionalFormatting sqref="AH24">
    <cfRule type="containsText" dxfId="589" priority="657" operator="containsText" text="Alto">
      <formula>NOT(ISERROR(SEARCH(("Alto"),(AH24))))</formula>
    </cfRule>
  </conditionalFormatting>
  <conditionalFormatting sqref="AH24">
    <cfRule type="containsText" dxfId="588" priority="658" operator="containsText" text="Moderado">
      <formula>NOT(ISERROR(SEARCH(("Moderado"),(AH24))))</formula>
    </cfRule>
  </conditionalFormatting>
  <conditionalFormatting sqref="AH24">
    <cfRule type="containsText" dxfId="587" priority="659" operator="containsText" text="Bajo">
      <formula>NOT(ISERROR(SEARCH(("Bajo"),(AH24))))</formula>
    </cfRule>
  </conditionalFormatting>
  <conditionalFormatting sqref="K24">
    <cfRule type="containsText" dxfId="586" priority="660" operator="containsText" text="Muy Baja">
      <formula>NOT(ISERROR(SEARCH(("Muy Baja"),(K24))))</formula>
    </cfRule>
  </conditionalFormatting>
  <conditionalFormatting sqref="K24">
    <cfRule type="containsText" dxfId="585" priority="661" operator="containsText" text="Baja">
      <formula>NOT(ISERROR(SEARCH(("Baja"),(K24))))</formula>
    </cfRule>
  </conditionalFormatting>
  <conditionalFormatting sqref="K24">
    <cfRule type="containsText" dxfId="584" priority="662" operator="containsText" text="A l t a">
      <formula>NOT(ISERROR(SEARCH(("A l t a"),(K24))))</formula>
    </cfRule>
  </conditionalFormatting>
  <conditionalFormatting sqref="K24">
    <cfRule type="containsText" dxfId="583" priority="663" operator="containsText" text="Muy Alta">
      <formula>NOT(ISERROR(SEARCH(("Muy Alta"),(K24))))</formula>
    </cfRule>
  </conditionalFormatting>
  <conditionalFormatting sqref="K24">
    <cfRule type="cellIs" dxfId="582" priority="664" operator="equal">
      <formula>"Media"</formula>
    </cfRule>
  </conditionalFormatting>
  <conditionalFormatting sqref="L24:AC24">
    <cfRule type="containsText" dxfId="581" priority="665" operator="containsText" text="Muy Baja">
      <formula>NOT(ISERROR(SEARCH(("Muy Baja"),(L24))))</formula>
    </cfRule>
  </conditionalFormatting>
  <conditionalFormatting sqref="L24:AC24">
    <cfRule type="containsText" dxfId="580" priority="666" operator="containsText" text="Baja">
      <formula>NOT(ISERROR(SEARCH(("Baja"),(L24))))</formula>
    </cfRule>
  </conditionalFormatting>
  <conditionalFormatting sqref="L24:AC24">
    <cfRule type="containsText" dxfId="579" priority="667" operator="containsText" text="A l t a">
      <formula>NOT(ISERROR(SEARCH(("A l t a"),(L24))))</formula>
    </cfRule>
  </conditionalFormatting>
  <conditionalFormatting sqref="L24:AC24">
    <cfRule type="containsText" dxfId="578" priority="668" operator="containsText" text="Muy Alta">
      <formula>NOT(ISERROR(SEARCH(("Muy Alta"),(L24))))</formula>
    </cfRule>
  </conditionalFormatting>
  <conditionalFormatting sqref="L24:AC24">
    <cfRule type="cellIs" dxfId="577" priority="669" operator="equal">
      <formula>"Media"</formula>
    </cfRule>
  </conditionalFormatting>
  <conditionalFormatting sqref="I9:I11">
    <cfRule type="containsText" dxfId="576" priority="573" operator="containsText" text="Rara vez">
      <formula>NOT(ISERROR(SEARCH("Rara vez",I9)))</formula>
    </cfRule>
  </conditionalFormatting>
  <conditionalFormatting sqref="I9:I11">
    <cfRule type="containsText" dxfId="575" priority="574" operator="containsText" text="Improbable">
      <formula>NOT(ISERROR(SEARCH("Improbable",I9)))</formula>
    </cfRule>
  </conditionalFormatting>
  <conditionalFormatting sqref="I9:I11">
    <cfRule type="containsText" dxfId="574" priority="575" operator="containsText" text="Probable">
      <formula>NOT(ISERROR(SEARCH("Probable",I9)))</formula>
    </cfRule>
  </conditionalFormatting>
  <conditionalFormatting sqref="I9:I11">
    <cfRule type="containsText" dxfId="573" priority="576" operator="containsText" text="Casi seguro">
      <formula>NOT(ISERROR(SEARCH("Casi seguro",I9)))</formula>
    </cfRule>
  </conditionalFormatting>
  <conditionalFormatting sqref="I9:I11">
    <cfRule type="cellIs" dxfId="572" priority="577" operator="equal">
      <formula>"Posible"</formula>
    </cfRule>
  </conditionalFormatting>
  <conditionalFormatting sqref="BE25 BF7:BH7 BF10:BG11 BF8 BH8 BE24:BG24">
    <cfRule type="containsText" dxfId="571" priority="570" operator="containsText" text="Débil">
      <formula>NOT(ISERROR(SEARCH("Débil",BE7)))</formula>
    </cfRule>
  </conditionalFormatting>
  <conditionalFormatting sqref="BE25 BF7:BH7 BF10:BG11 BF8 BH8 BE24:BG24">
    <cfRule type="containsText" dxfId="570" priority="571" operator="containsText" text="Moderado">
      <formula>NOT(ISERROR(SEARCH("Moderado",BE7)))</formula>
    </cfRule>
  </conditionalFormatting>
  <conditionalFormatting sqref="BE25 BF7:BH7 BF10:BG11 BF8 BH8 BE24:BG24">
    <cfRule type="containsText" dxfId="569" priority="572" operator="containsText" text="Fuerte">
      <formula>NOT(ISERROR(SEARCH("Fuerte",BE7)))</formula>
    </cfRule>
  </conditionalFormatting>
  <conditionalFormatting sqref="AZ10:BA11 AZ24:BA25">
    <cfRule type="containsText" dxfId="568" priority="567" operator="containsText" text="Débil">
      <formula>NOT(ISERROR(SEARCH("Débil",AZ10)))</formula>
    </cfRule>
  </conditionalFormatting>
  <conditionalFormatting sqref="AZ10:BA11 AZ24:BA25">
    <cfRule type="containsText" dxfId="567" priority="568" operator="containsText" text="Moderado">
      <formula>NOT(ISERROR(SEARCH("Moderado",AZ10)))</formula>
    </cfRule>
  </conditionalFormatting>
  <conditionalFormatting sqref="AZ10:BA11 AZ24:BA25">
    <cfRule type="containsText" dxfId="566" priority="569" operator="containsText" text="Fuerte">
      <formula>NOT(ISERROR(SEARCH("Fuerte",AZ10)))</formula>
    </cfRule>
  </conditionalFormatting>
  <conditionalFormatting sqref="AG9:AG11">
    <cfRule type="containsText" dxfId="565" priority="563" operator="containsText" text="Extremo">
      <formula>NOT(ISERROR(SEARCH(("Extremo"),(AG9))))</formula>
    </cfRule>
  </conditionalFormatting>
  <conditionalFormatting sqref="AG9:AG11">
    <cfRule type="containsText" dxfId="564" priority="564" operator="containsText" text="Alto">
      <formula>NOT(ISERROR(SEARCH(("Alto"),(AG9))))</formula>
    </cfRule>
  </conditionalFormatting>
  <conditionalFormatting sqref="AG9:AG11">
    <cfRule type="containsText" dxfId="563" priority="565" operator="containsText" text="Moderado">
      <formula>NOT(ISERROR(SEARCH(("Moderado"),(AG9))))</formula>
    </cfRule>
  </conditionalFormatting>
  <conditionalFormatting sqref="AG9:AG11">
    <cfRule type="containsText" dxfId="562" priority="566" operator="containsText" text="Bajo">
      <formula>NOT(ISERROR(SEARCH(("Bajo"),(AG9))))</formula>
    </cfRule>
  </conditionalFormatting>
  <conditionalFormatting sqref="BI7:BJ7 BJ8">
    <cfRule type="containsText" dxfId="561" priority="558" operator="containsText" text="Rara vez">
      <formula>NOT(ISERROR(SEARCH("Rara vez",BI7)))</formula>
    </cfRule>
  </conditionalFormatting>
  <conditionalFormatting sqref="BI7:BJ7 BJ8">
    <cfRule type="containsText" dxfId="560" priority="559" operator="containsText" text="Improbable">
      <formula>NOT(ISERROR(SEARCH("Improbable",BI7)))</formula>
    </cfRule>
  </conditionalFormatting>
  <conditionalFormatting sqref="BI7:BJ7 BJ8">
    <cfRule type="containsText" dxfId="559" priority="560" operator="containsText" text="Probable">
      <formula>NOT(ISERROR(SEARCH("Probable",BI7)))</formula>
    </cfRule>
  </conditionalFormatting>
  <conditionalFormatting sqref="BI7:BJ7 BJ8">
    <cfRule type="containsText" dxfId="558" priority="561" operator="containsText" text="Casi seguro">
      <formula>NOT(ISERROR(SEARCH("Casi seguro",BI7)))</formula>
    </cfRule>
  </conditionalFormatting>
  <conditionalFormatting sqref="BI7:BJ7 BJ8">
    <cfRule type="cellIs" dxfId="557" priority="562" operator="equal">
      <formula>"Posible"</formula>
    </cfRule>
  </conditionalFormatting>
  <conditionalFormatting sqref="BH10:BH11">
    <cfRule type="containsText" dxfId="556" priority="555" operator="containsText" text="Débil">
      <formula>NOT(ISERROR(SEARCH("Débil",BH10)))</formula>
    </cfRule>
  </conditionalFormatting>
  <conditionalFormatting sqref="BH10:BH11">
    <cfRule type="containsText" dxfId="555" priority="556" operator="containsText" text="Moderado">
      <formula>NOT(ISERROR(SEARCH("Moderado",BH10)))</formula>
    </cfRule>
  </conditionalFormatting>
  <conditionalFormatting sqref="BH10:BH11">
    <cfRule type="containsText" dxfId="554" priority="557" operator="containsText" text="Fuerte">
      <formula>NOT(ISERROR(SEARCH("Fuerte",BH10)))</formula>
    </cfRule>
  </conditionalFormatting>
  <conditionalFormatting sqref="AZ19:BA20 BF20:BG20 BF19">
    <cfRule type="containsText" dxfId="553" priority="442" operator="containsText" text="Débil">
      <formula>NOT(ISERROR(SEARCH("Débil",AZ19)))</formula>
    </cfRule>
  </conditionalFormatting>
  <conditionalFormatting sqref="AZ19:BA20 BF20:BG20 BF19">
    <cfRule type="containsText" dxfId="552" priority="443" operator="containsText" text="Moderado">
      <formula>NOT(ISERROR(SEARCH("Moderado",AZ19)))</formula>
    </cfRule>
  </conditionalFormatting>
  <conditionalFormatting sqref="AZ19:BA20 BF20:BG20 BF19">
    <cfRule type="containsText" dxfId="551" priority="444" operator="containsText" text="Fuerte">
      <formula>NOT(ISERROR(SEARCH("Fuerte",AZ19)))</formula>
    </cfRule>
  </conditionalFormatting>
  <conditionalFormatting sqref="BI10:BI11">
    <cfRule type="containsText" dxfId="550" priority="542" operator="containsText" text="Rara vez">
      <formula>NOT(ISERROR(SEARCH("Rara vez",BI10)))</formula>
    </cfRule>
  </conditionalFormatting>
  <conditionalFormatting sqref="BI10:BI11">
    <cfRule type="containsText" dxfId="549" priority="543" operator="containsText" text="Improbable">
      <formula>NOT(ISERROR(SEARCH("Improbable",BI10)))</formula>
    </cfRule>
  </conditionalFormatting>
  <conditionalFormatting sqref="BI10:BI11">
    <cfRule type="containsText" dxfId="548" priority="544" operator="containsText" text="Probable">
      <formula>NOT(ISERROR(SEARCH("Probable",BI10)))</formula>
    </cfRule>
  </conditionalFormatting>
  <conditionalFormatting sqref="BI10:BI11">
    <cfRule type="containsText" dxfId="547" priority="545" operator="containsText" text="Casi seguro">
      <formula>NOT(ISERROR(SEARCH("Casi seguro",BI10)))</formula>
    </cfRule>
  </conditionalFormatting>
  <conditionalFormatting sqref="BI10:BI11">
    <cfRule type="cellIs" dxfId="546" priority="546" operator="equal">
      <formula>"Posible"</formula>
    </cfRule>
  </conditionalFormatting>
  <conditionalFormatting sqref="BH24">
    <cfRule type="containsText" dxfId="545" priority="552" operator="containsText" text="Débil">
      <formula>NOT(ISERROR(SEARCH("Débil",BH24)))</formula>
    </cfRule>
  </conditionalFormatting>
  <conditionalFormatting sqref="BH24">
    <cfRule type="containsText" dxfId="544" priority="553" operator="containsText" text="Moderado">
      <formula>NOT(ISERROR(SEARCH("Moderado",BH24)))</formula>
    </cfRule>
  </conditionalFormatting>
  <conditionalFormatting sqref="BH24">
    <cfRule type="containsText" dxfId="543" priority="554" operator="containsText" text="Fuerte">
      <formula>NOT(ISERROR(SEARCH("Fuerte",BH24)))</formula>
    </cfRule>
  </conditionalFormatting>
  <conditionalFormatting sqref="BI24">
    <cfRule type="containsText" dxfId="542" priority="547" operator="containsText" text="Rara vez">
      <formula>NOT(ISERROR(SEARCH("Rara vez",BI24)))</formula>
    </cfRule>
  </conditionalFormatting>
  <conditionalFormatting sqref="BI24">
    <cfRule type="containsText" dxfId="541" priority="548" operator="containsText" text="Improbable">
      <formula>NOT(ISERROR(SEARCH("Improbable",BI24)))</formula>
    </cfRule>
  </conditionalFormatting>
  <conditionalFormatting sqref="BI24">
    <cfRule type="containsText" dxfId="540" priority="549" operator="containsText" text="Probable">
      <formula>NOT(ISERROR(SEARCH("Probable",BI24)))</formula>
    </cfRule>
  </conditionalFormatting>
  <conditionalFormatting sqref="BI24">
    <cfRule type="containsText" dxfId="539" priority="550" operator="containsText" text="Casi seguro">
      <formula>NOT(ISERROR(SEARCH("Casi seguro",BI24)))</formula>
    </cfRule>
  </conditionalFormatting>
  <conditionalFormatting sqref="BI24">
    <cfRule type="cellIs" dxfId="538" priority="551" operator="equal">
      <formula>"Posible"</formula>
    </cfRule>
  </conditionalFormatting>
  <conditionalFormatting sqref="BK7">
    <cfRule type="containsText" dxfId="537" priority="538" operator="containsText" text="Extremo">
      <formula>NOT(ISERROR(SEARCH(("Extremo"),(BK7))))</formula>
    </cfRule>
  </conditionalFormatting>
  <conditionalFormatting sqref="BK7">
    <cfRule type="containsText" dxfId="536" priority="539" operator="containsText" text="Alto">
      <formula>NOT(ISERROR(SEARCH(("Alto"),(BK7))))</formula>
    </cfRule>
  </conditionalFormatting>
  <conditionalFormatting sqref="BK7">
    <cfRule type="containsText" dxfId="535" priority="540" operator="containsText" text="Moderado">
      <formula>NOT(ISERROR(SEARCH(("Moderado"),(BK7))))</formula>
    </cfRule>
  </conditionalFormatting>
  <conditionalFormatting sqref="BK7">
    <cfRule type="containsText" dxfId="534" priority="541" operator="containsText" text="Bajo">
      <formula>NOT(ISERROR(SEARCH(("Bajo"),(BK7))))</formula>
    </cfRule>
  </conditionalFormatting>
  <conditionalFormatting sqref="BJ24">
    <cfRule type="containsText" dxfId="533" priority="524" operator="containsText" text="Rara vez">
      <formula>NOT(ISERROR(SEARCH("Rara vez",BJ24)))</formula>
    </cfRule>
  </conditionalFormatting>
  <conditionalFormatting sqref="BJ24">
    <cfRule type="containsText" dxfId="532" priority="525" operator="containsText" text="Improbable">
      <formula>NOT(ISERROR(SEARCH("Improbable",BJ24)))</formula>
    </cfRule>
  </conditionalFormatting>
  <conditionalFormatting sqref="BJ24">
    <cfRule type="containsText" dxfId="531" priority="526" operator="containsText" text="Probable">
      <formula>NOT(ISERROR(SEARCH("Probable",BJ24)))</formula>
    </cfRule>
  </conditionalFormatting>
  <conditionalFormatting sqref="BJ24">
    <cfRule type="containsText" dxfId="530" priority="527" operator="containsText" text="Casi seguro">
      <formula>NOT(ISERROR(SEARCH("Casi seguro",BJ24)))</formula>
    </cfRule>
  </conditionalFormatting>
  <conditionalFormatting sqref="BJ24">
    <cfRule type="cellIs" dxfId="529" priority="528" operator="equal">
      <formula>"Posible"</formula>
    </cfRule>
  </conditionalFormatting>
  <conditionalFormatting sqref="BK24">
    <cfRule type="containsText" dxfId="528" priority="520" operator="containsText" text="Extremo">
      <formula>NOT(ISERROR(SEARCH(("Extremo"),(BK24))))</formula>
    </cfRule>
  </conditionalFormatting>
  <conditionalFormatting sqref="BK24">
    <cfRule type="containsText" dxfId="527" priority="521" operator="containsText" text="Alto">
      <formula>NOT(ISERROR(SEARCH(("Alto"),(BK24))))</formula>
    </cfRule>
  </conditionalFormatting>
  <conditionalFormatting sqref="BK24">
    <cfRule type="containsText" dxfId="526" priority="522" operator="containsText" text="Moderado">
      <formula>NOT(ISERROR(SEARCH(("Moderado"),(BK24))))</formula>
    </cfRule>
  </conditionalFormatting>
  <conditionalFormatting sqref="BK24">
    <cfRule type="containsText" dxfId="525" priority="523" operator="containsText" text="Bajo">
      <formula>NOT(ISERROR(SEARCH(("Bajo"),(BK24))))</formula>
    </cfRule>
  </conditionalFormatting>
  <conditionalFormatting sqref="BJ10:BJ11">
    <cfRule type="containsText" dxfId="524" priority="533" operator="containsText" text="Rara vez">
      <formula>NOT(ISERROR(SEARCH("Rara vez",BJ10)))</formula>
    </cfRule>
  </conditionalFormatting>
  <conditionalFormatting sqref="BJ10:BJ11">
    <cfRule type="containsText" dxfId="523" priority="534" operator="containsText" text="Improbable">
      <formula>NOT(ISERROR(SEARCH("Improbable",BJ10)))</formula>
    </cfRule>
  </conditionalFormatting>
  <conditionalFormatting sqref="BJ10:BJ11">
    <cfRule type="containsText" dxfId="522" priority="535" operator="containsText" text="Probable">
      <formula>NOT(ISERROR(SEARCH("Probable",BJ10)))</formula>
    </cfRule>
  </conditionalFormatting>
  <conditionalFormatting sqref="BJ10:BJ11">
    <cfRule type="containsText" dxfId="521" priority="536" operator="containsText" text="Casi seguro">
      <formula>NOT(ISERROR(SEARCH("Casi seguro",BJ10)))</formula>
    </cfRule>
  </conditionalFormatting>
  <conditionalFormatting sqref="BJ10:BJ11">
    <cfRule type="cellIs" dxfId="520" priority="537" operator="equal">
      <formula>"Posible"</formula>
    </cfRule>
  </conditionalFormatting>
  <conditionalFormatting sqref="BK10:BK11">
    <cfRule type="containsText" dxfId="519" priority="529" operator="containsText" text="Extremo">
      <formula>NOT(ISERROR(SEARCH(("Extremo"),(BK10))))</formula>
    </cfRule>
  </conditionalFormatting>
  <conditionalFormatting sqref="BK10:BK11">
    <cfRule type="containsText" dxfId="518" priority="530" operator="containsText" text="Alto">
      <formula>NOT(ISERROR(SEARCH(("Alto"),(BK10))))</formula>
    </cfRule>
  </conditionalFormatting>
  <conditionalFormatting sqref="BK10:BK11">
    <cfRule type="containsText" dxfId="517" priority="531" operator="containsText" text="Moderado">
      <formula>NOT(ISERROR(SEARCH(("Moderado"),(BK10))))</formula>
    </cfRule>
  </conditionalFormatting>
  <conditionalFormatting sqref="BK10:BK11">
    <cfRule type="containsText" dxfId="516" priority="532" operator="containsText" text="Bajo">
      <formula>NOT(ISERROR(SEARCH(("Bajo"),(BK10))))</formula>
    </cfRule>
  </conditionalFormatting>
  <conditionalFormatting sqref="AZ9:BH9">
    <cfRule type="containsText" dxfId="515" priority="517" operator="containsText" text="Débil">
      <formula>NOT(ISERROR(SEARCH("Débil",AZ9)))</formula>
    </cfRule>
  </conditionalFormatting>
  <conditionalFormatting sqref="AZ9:BH9">
    <cfRule type="containsText" dxfId="514" priority="518" operator="containsText" text="Moderado">
      <formula>NOT(ISERROR(SEARCH("Moderado",AZ9)))</formula>
    </cfRule>
  </conditionalFormatting>
  <conditionalFormatting sqref="AZ9:BH9">
    <cfRule type="containsText" dxfId="513" priority="519" operator="containsText" text="Fuerte">
      <formula>NOT(ISERROR(SEARCH("Fuerte",AZ9)))</formula>
    </cfRule>
  </conditionalFormatting>
  <conditionalFormatting sqref="BI9:BJ9">
    <cfRule type="containsText" dxfId="512" priority="512" operator="containsText" text="Rara vez">
      <formula>NOT(ISERROR(SEARCH("Rara vez",BI9)))</formula>
    </cfRule>
  </conditionalFormatting>
  <conditionalFormatting sqref="BI9:BJ9">
    <cfRule type="containsText" dxfId="511" priority="513" operator="containsText" text="Improbable">
      <formula>NOT(ISERROR(SEARCH("Improbable",BI9)))</formula>
    </cfRule>
  </conditionalFormatting>
  <conditionalFormatting sqref="BI9:BJ9">
    <cfRule type="containsText" dxfId="510" priority="514" operator="containsText" text="Probable">
      <formula>NOT(ISERROR(SEARCH("Probable",BI9)))</formula>
    </cfRule>
  </conditionalFormatting>
  <conditionalFormatting sqref="BI9:BJ9">
    <cfRule type="containsText" dxfId="509" priority="515" operator="containsText" text="Casi seguro">
      <formula>NOT(ISERROR(SEARCH("Casi seguro",BI9)))</formula>
    </cfRule>
  </conditionalFormatting>
  <conditionalFormatting sqref="BI9:BJ9">
    <cfRule type="cellIs" dxfId="508" priority="516" operator="equal">
      <formula>"Posible"</formula>
    </cfRule>
  </conditionalFormatting>
  <conditionalFormatting sqref="BK9">
    <cfRule type="containsText" dxfId="507" priority="508" operator="containsText" text="Extremo">
      <formula>NOT(ISERROR(SEARCH(("Extremo"),(BK9))))</formula>
    </cfRule>
  </conditionalFormatting>
  <conditionalFormatting sqref="BK9">
    <cfRule type="containsText" dxfId="506" priority="509" operator="containsText" text="Alto">
      <formula>NOT(ISERROR(SEARCH(("Alto"),(BK9))))</formula>
    </cfRule>
  </conditionalFormatting>
  <conditionalFormatting sqref="BK9">
    <cfRule type="containsText" dxfId="505" priority="510" operator="containsText" text="Moderado">
      <formula>NOT(ISERROR(SEARCH(("Moderado"),(BK9))))</formula>
    </cfRule>
  </conditionalFormatting>
  <conditionalFormatting sqref="BK9">
    <cfRule type="containsText" dxfId="504" priority="511" operator="containsText" text="Bajo">
      <formula>NOT(ISERROR(SEARCH(("Bajo"),(BK9))))</formula>
    </cfRule>
  </conditionalFormatting>
  <conditionalFormatting sqref="U7:AC7">
    <cfRule type="containsText" dxfId="503" priority="503" operator="containsText" text="Muy Baja">
      <formula>NOT(ISERROR(SEARCH(("Muy Baja"),(U7))))</formula>
    </cfRule>
  </conditionalFormatting>
  <conditionalFormatting sqref="U7:AC7">
    <cfRule type="containsText" dxfId="502" priority="504" operator="containsText" text="Baja">
      <formula>NOT(ISERROR(SEARCH(("Baja"),(U7))))</formula>
    </cfRule>
  </conditionalFormatting>
  <conditionalFormatting sqref="U7:AC7">
    <cfRule type="containsText" dxfId="501" priority="505" operator="containsText" text="A l t a">
      <formula>NOT(ISERROR(SEARCH(("A l t a"),(U7))))</formula>
    </cfRule>
  </conditionalFormatting>
  <conditionalFormatting sqref="U7:AC7">
    <cfRule type="containsText" dxfId="500" priority="506" operator="containsText" text="Muy Alta">
      <formula>NOT(ISERROR(SEARCH(("Muy Alta"),(U7))))</formula>
    </cfRule>
  </conditionalFormatting>
  <conditionalFormatting sqref="U7:AC7">
    <cfRule type="cellIs" dxfId="499" priority="507" operator="equal">
      <formula>"Media"</formula>
    </cfRule>
  </conditionalFormatting>
  <conditionalFormatting sqref="BB10:BD11">
    <cfRule type="containsText" dxfId="498" priority="500" operator="containsText" text="Débil">
      <formula>NOT(ISERROR(SEARCH("Débil",BB10)))</formula>
    </cfRule>
  </conditionalFormatting>
  <conditionalFormatting sqref="BB10:BD11">
    <cfRule type="containsText" dxfId="497" priority="501" operator="containsText" text="Moderado">
      <formula>NOT(ISERROR(SEARCH("Moderado",BB10)))</formula>
    </cfRule>
  </conditionalFormatting>
  <conditionalFormatting sqref="BB10:BD11">
    <cfRule type="containsText" dxfId="496" priority="502" operator="containsText" text="Fuerte">
      <formula>NOT(ISERROR(SEARCH("Fuerte",BB10)))</formula>
    </cfRule>
  </conditionalFormatting>
  <conditionalFormatting sqref="AE19">
    <cfRule type="containsText" dxfId="495" priority="450" operator="containsText" text="Catastrófico">
      <formula>NOT(ISERROR(SEARCH(("Catastrófico"),(AE19))))</formula>
    </cfRule>
  </conditionalFormatting>
  <conditionalFormatting sqref="AE19">
    <cfRule type="containsText" dxfId="494" priority="451" operator="containsText" text="Mayor">
      <formula>NOT(ISERROR(SEARCH(("Mayor"),(AE19))))</formula>
    </cfRule>
  </conditionalFormatting>
  <conditionalFormatting sqref="AE19">
    <cfRule type="containsText" dxfId="493" priority="452" operator="containsText" text="Moderado">
      <formula>NOT(ISERROR(SEARCH(("Moderado"),(AE19))))</formula>
    </cfRule>
  </conditionalFormatting>
  <conditionalFormatting sqref="AE19">
    <cfRule type="containsText" dxfId="492" priority="453" operator="containsText" text="Menor">
      <formula>NOT(ISERROR(SEARCH(("Menor"),(AE19))))</formula>
    </cfRule>
  </conditionalFormatting>
  <conditionalFormatting sqref="AE19">
    <cfRule type="containsText" dxfId="491" priority="454" operator="containsText" text="Leve">
      <formula>NOT(ISERROR(SEARCH(("Leve"),(AE19))))</formula>
    </cfRule>
  </conditionalFormatting>
  <conditionalFormatting sqref="AD19">
    <cfRule type="containsText" dxfId="490" priority="455" operator="containsText" text="Muy Baja">
      <formula>NOT(ISERROR(SEARCH(("Muy Baja"),(AD19))))</formula>
    </cfRule>
  </conditionalFormatting>
  <conditionalFormatting sqref="AD19">
    <cfRule type="containsText" dxfId="489" priority="456" operator="containsText" text="Baja">
      <formula>NOT(ISERROR(SEARCH(("Baja"),(AD19))))</formula>
    </cfRule>
  </conditionalFormatting>
  <conditionalFormatting sqref="AD19">
    <cfRule type="containsText" dxfId="488" priority="457" operator="containsText" text="A l t a">
      <formula>NOT(ISERROR(SEARCH(("A l t a"),(AD19))))</formula>
    </cfRule>
  </conditionalFormatting>
  <conditionalFormatting sqref="AD19">
    <cfRule type="containsText" dxfId="487" priority="458" operator="containsText" text="Muy Alta">
      <formula>NOT(ISERROR(SEARCH(("Muy Alta"),(AD19))))</formula>
    </cfRule>
  </conditionalFormatting>
  <conditionalFormatting sqref="AD19">
    <cfRule type="cellIs" dxfId="486" priority="459" operator="equal">
      <formula>"Media"</formula>
    </cfRule>
  </conditionalFormatting>
  <conditionalFormatting sqref="J19">
    <cfRule type="containsText" dxfId="485" priority="460" operator="containsText" text="Muy Baja">
      <formula>NOT(ISERROR(SEARCH(("Muy Baja"),(J19))))</formula>
    </cfRule>
  </conditionalFormatting>
  <conditionalFormatting sqref="J19">
    <cfRule type="containsText" dxfId="484" priority="461" operator="containsText" text="Baja">
      <formula>NOT(ISERROR(SEARCH(("Baja"),(J19))))</formula>
    </cfRule>
  </conditionalFormatting>
  <conditionalFormatting sqref="J19">
    <cfRule type="containsText" dxfId="483" priority="462" operator="containsText" text="A l t a">
      <formula>NOT(ISERROR(SEARCH(("A l t a"),(J19))))</formula>
    </cfRule>
  </conditionalFormatting>
  <conditionalFormatting sqref="J19">
    <cfRule type="containsText" dxfId="482" priority="463" operator="containsText" text="Muy Alta">
      <formula>NOT(ISERROR(SEARCH(("Muy Alta"),(J19))))</formula>
    </cfRule>
  </conditionalFormatting>
  <conditionalFormatting sqref="J19">
    <cfRule type="cellIs" dxfId="481" priority="464" operator="equal">
      <formula>"Media"</formula>
    </cfRule>
  </conditionalFormatting>
  <conditionalFormatting sqref="K19">
    <cfRule type="containsText" dxfId="480" priority="465" operator="containsText" text="Muy Baja">
      <formula>NOT(ISERROR(SEARCH(("Muy Baja"),(K19))))</formula>
    </cfRule>
  </conditionalFormatting>
  <conditionalFormatting sqref="K19">
    <cfRule type="containsText" dxfId="479" priority="466" operator="containsText" text="Baja">
      <formula>NOT(ISERROR(SEARCH(("Baja"),(K19))))</formula>
    </cfRule>
  </conditionalFormatting>
  <conditionalFormatting sqref="K19">
    <cfRule type="containsText" dxfId="478" priority="467" operator="containsText" text="A l t a">
      <formula>NOT(ISERROR(SEARCH(("A l t a"),(K19))))</formula>
    </cfRule>
  </conditionalFormatting>
  <conditionalFormatting sqref="K19">
    <cfRule type="containsText" dxfId="477" priority="468" operator="containsText" text="Muy Alta">
      <formula>NOT(ISERROR(SEARCH(("Muy Alta"),(K19))))</formula>
    </cfRule>
  </conditionalFormatting>
  <conditionalFormatting sqref="K19">
    <cfRule type="cellIs" dxfId="476" priority="469" operator="equal">
      <formula>"Media"</formula>
    </cfRule>
  </conditionalFormatting>
  <conditionalFormatting sqref="W19 Y19:Z19">
    <cfRule type="containsText" dxfId="475" priority="470" operator="containsText" text="Muy Baja">
      <formula>NOT(ISERROR(SEARCH(("Muy Baja"),(W19))))</formula>
    </cfRule>
  </conditionalFormatting>
  <conditionalFormatting sqref="W19 Y19:Z19">
    <cfRule type="containsText" dxfId="474" priority="471" operator="containsText" text="Baja">
      <formula>NOT(ISERROR(SEARCH(("Baja"),(W19))))</formula>
    </cfRule>
  </conditionalFormatting>
  <conditionalFormatting sqref="W19 Y19:Z19">
    <cfRule type="containsText" dxfId="473" priority="472" operator="containsText" text="A l t a">
      <formula>NOT(ISERROR(SEARCH(("A l t a"),(W19))))</formula>
    </cfRule>
  </conditionalFormatting>
  <conditionalFormatting sqref="W19 Y19:Z19">
    <cfRule type="containsText" dxfId="472" priority="473" operator="containsText" text="Muy Alta">
      <formula>NOT(ISERROR(SEARCH(("Muy Alta"),(W19))))</formula>
    </cfRule>
  </conditionalFormatting>
  <conditionalFormatting sqref="W19 Y19:Z19">
    <cfRule type="cellIs" dxfId="471" priority="474" operator="equal">
      <formula>"Media"</formula>
    </cfRule>
  </conditionalFormatting>
  <conditionalFormatting sqref="L19:V19">
    <cfRule type="containsText" dxfId="470" priority="475" operator="containsText" text="Muy Baja">
      <formula>NOT(ISERROR(SEARCH(("Muy Baja"),(L19))))</formula>
    </cfRule>
  </conditionalFormatting>
  <conditionalFormatting sqref="L19:V19">
    <cfRule type="containsText" dxfId="469" priority="476" operator="containsText" text="Baja">
      <formula>NOT(ISERROR(SEARCH(("Baja"),(L19))))</formula>
    </cfRule>
  </conditionalFormatting>
  <conditionalFormatting sqref="L19:V19">
    <cfRule type="containsText" dxfId="468" priority="477" operator="containsText" text="A l t a">
      <formula>NOT(ISERROR(SEARCH(("A l t a"),(L19))))</formula>
    </cfRule>
  </conditionalFormatting>
  <conditionalFormatting sqref="L19:V19">
    <cfRule type="containsText" dxfId="467" priority="478" operator="containsText" text="Muy Alta">
      <formula>NOT(ISERROR(SEARCH(("Muy Alta"),(L19))))</formula>
    </cfRule>
  </conditionalFormatting>
  <conditionalFormatting sqref="L19:V19">
    <cfRule type="cellIs" dxfId="466" priority="479" operator="equal">
      <formula>"Media"</formula>
    </cfRule>
  </conditionalFormatting>
  <conditionalFormatting sqref="AC19">
    <cfRule type="containsText" dxfId="465" priority="480" operator="containsText" text="Muy Baja">
      <formula>NOT(ISERROR(SEARCH(("Muy Baja"),(AC19))))</formula>
    </cfRule>
  </conditionalFormatting>
  <conditionalFormatting sqref="AC19">
    <cfRule type="containsText" dxfId="464" priority="481" operator="containsText" text="Baja">
      <formula>NOT(ISERROR(SEARCH(("Baja"),(AC19))))</formula>
    </cfRule>
  </conditionalFormatting>
  <conditionalFormatting sqref="AC19">
    <cfRule type="containsText" dxfId="463" priority="482" operator="containsText" text="A l t a">
      <formula>NOT(ISERROR(SEARCH(("A l t a"),(AC19))))</formula>
    </cfRule>
  </conditionalFormatting>
  <conditionalFormatting sqref="AC19">
    <cfRule type="containsText" dxfId="462" priority="483" operator="containsText" text="Muy Alta">
      <formula>NOT(ISERROR(SEARCH(("Muy Alta"),(AC19))))</formula>
    </cfRule>
  </conditionalFormatting>
  <conditionalFormatting sqref="AC19">
    <cfRule type="cellIs" dxfId="461" priority="484" operator="equal">
      <formula>"Media"</formula>
    </cfRule>
  </conditionalFormatting>
  <conditionalFormatting sqref="AB19">
    <cfRule type="containsText" dxfId="460" priority="485" operator="containsText" text="Muy Baja">
      <formula>NOT(ISERROR(SEARCH(("Muy Baja"),(AB19))))</formula>
    </cfRule>
  </conditionalFormatting>
  <conditionalFormatting sqref="AB19">
    <cfRule type="containsText" dxfId="459" priority="486" operator="containsText" text="Baja">
      <formula>NOT(ISERROR(SEARCH(("Baja"),(AB19))))</formula>
    </cfRule>
  </conditionalFormatting>
  <conditionalFormatting sqref="AB19">
    <cfRule type="containsText" dxfId="458" priority="487" operator="containsText" text="A l t a">
      <formula>NOT(ISERROR(SEARCH(("A l t a"),(AB19))))</formula>
    </cfRule>
  </conditionalFormatting>
  <conditionalFormatting sqref="AB19">
    <cfRule type="containsText" dxfId="457" priority="488" operator="containsText" text="Muy Alta">
      <formula>NOT(ISERROR(SEARCH(("Muy Alta"),(AB19))))</formula>
    </cfRule>
  </conditionalFormatting>
  <conditionalFormatting sqref="AB19">
    <cfRule type="cellIs" dxfId="456" priority="489" operator="equal">
      <formula>"Media"</formula>
    </cfRule>
  </conditionalFormatting>
  <conditionalFormatting sqref="AA19">
    <cfRule type="containsText" dxfId="455" priority="490" operator="containsText" text="Muy Baja">
      <formula>NOT(ISERROR(SEARCH(("Muy Baja"),(AA19))))</formula>
    </cfRule>
  </conditionalFormatting>
  <conditionalFormatting sqref="AA19">
    <cfRule type="containsText" dxfId="454" priority="491" operator="containsText" text="Baja">
      <formula>NOT(ISERROR(SEARCH(("Baja"),(AA19))))</formula>
    </cfRule>
  </conditionalFormatting>
  <conditionalFormatting sqref="AA19">
    <cfRule type="containsText" dxfId="453" priority="492" operator="containsText" text="A l t a">
      <formula>NOT(ISERROR(SEARCH(("A l t a"),(AA19))))</formula>
    </cfRule>
  </conditionalFormatting>
  <conditionalFormatting sqref="AA19">
    <cfRule type="containsText" dxfId="452" priority="493" operator="containsText" text="Muy Alta">
      <formula>NOT(ISERROR(SEARCH(("Muy Alta"),(AA19))))</formula>
    </cfRule>
  </conditionalFormatting>
  <conditionalFormatting sqref="AA19">
    <cfRule type="cellIs" dxfId="451" priority="494" operator="equal">
      <formula>"Media"</formula>
    </cfRule>
  </conditionalFormatting>
  <conditionalFormatting sqref="X19">
    <cfRule type="containsText" dxfId="450" priority="495" operator="containsText" text="Muy Baja">
      <formula>NOT(ISERROR(SEARCH(("Muy Baja"),(X19))))</formula>
    </cfRule>
  </conditionalFormatting>
  <conditionalFormatting sqref="X19">
    <cfRule type="containsText" dxfId="449" priority="496" operator="containsText" text="Baja">
      <formula>NOT(ISERROR(SEARCH(("Baja"),(X19))))</formula>
    </cfRule>
  </conditionalFormatting>
  <conditionalFormatting sqref="X19">
    <cfRule type="containsText" dxfId="448" priority="497" operator="containsText" text="A l t a">
      <formula>NOT(ISERROR(SEARCH(("A l t a"),(X19))))</formula>
    </cfRule>
  </conditionalFormatting>
  <conditionalFormatting sqref="X19">
    <cfRule type="containsText" dxfId="447" priority="498" operator="containsText" text="Muy Alta">
      <formula>NOT(ISERROR(SEARCH(("Muy Alta"),(X19))))</formula>
    </cfRule>
  </conditionalFormatting>
  <conditionalFormatting sqref="X19">
    <cfRule type="cellIs" dxfId="446" priority="499" operator="equal">
      <formula>"Media"</formula>
    </cfRule>
  </conditionalFormatting>
  <conditionalFormatting sqref="I19">
    <cfRule type="containsText" dxfId="445" priority="445" operator="containsText" text="Rara vez">
      <formula>NOT(ISERROR(SEARCH("Rara vez",I19)))</formula>
    </cfRule>
  </conditionalFormatting>
  <conditionalFormatting sqref="I19">
    <cfRule type="containsText" dxfId="444" priority="446" operator="containsText" text="Improbable">
      <formula>NOT(ISERROR(SEARCH("Improbable",I19)))</formula>
    </cfRule>
  </conditionalFormatting>
  <conditionalFormatting sqref="I19">
    <cfRule type="containsText" dxfId="443" priority="447" operator="containsText" text="Probable">
      <formula>NOT(ISERROR(SEARCH("Probable",I19)))</formula>
    </cfRule>
  </conditionalFormatting>
  <conditionalFormatting sqref="I19">
    <cfRule type="containsText" dxfId="442" priority="448" operator="containsText" text="Casi seguro">
      <formula>NOT(ISERROR(SEARCH("Casi seguro",I19)))</formula>
    </cfRule>
  </conditionalFormatting>
  <conditionalFormatting sqref="I19">
    <cfRule type="cellIs" dxfId="441" priority="449" operator="equal">
      <formula>"Posible"</formula>
    </cfRule>
  </conditionalFormatting>
  <conditionalFormatting sqref="AG19">
    <cfRule type="containsText" dxfId="440" priority="438" operator="containsText" text="Extremo">
      <formula>NOT(ISERROR(SEARCH(("Extremo"),(AG19))))</formula>
    </cfRule>
  </conditionalFormatting>
  <conditionalFormatting sqref="AG19">
    <cfRule type="containsText" dxfId="439" priority="439" operator="containsText" text="Alto">
      <formula>NOT(ISERROR(SEARCH(("Alto"),(AG19))))</formula>
    </cfRule>
  </conditionalFormatting>
  <conditionalFormatting sqref="AG19">
    <cfRule type="containsText" dxfId="438" priority="440" operator="containsText" text="Moderado">
      <formula>NOT(ISERROR(SEARCH(("Moderado"),(AG19))))</formula>
    </cfRule>
  </conditionalFormatting>
  <conditionalFormatting sqref="AG19">
    <cfRule type="containsText" dxfId="437" priority="441" operator="containsText" text="Bajo">
      <formula>NOT(ISERROR(SEARCH(("Bajo"),(AG19))))</formula>
    </cfRule>
  </conditionalFormatting>
  <conditionalFormatting sqref="BJ19">
    <cfRule type="containsText" dxfId="436" priority="433" operator="containsText" text="Rara vez">
      <formula>NOT(ISERROR(SEARCH("Rara vez",BJ19)))</formula>
    </cfRule>
  </conditionalFormatting>
  <conditionalFormatting sqref="BJ19">
    <cfRule type="containsText" dxfId="435" priority="434" operator="containsText" text="Improbable">
      <formula>NOT(ISERROR(SEARCH("Improbable",BJ19)))</formula>
    </cfRule>
  </conditionalFormatting>
  <conditionalFormatting sqref="BJ19">
    <cfRule type="containsText" dxfId="434" priority="435" operator="containsText" text="Probable">
      <formula>NOT(ISERROR(SEARCH("Probable",BJ19)))</formula>
    </cfRule>
  </conditionalFormatting>
  <conditionalFormatting sqref="BJ19">
    <cfRule type="containsText" dxfId="433" priority="436" operator="containsText" text="Casi seguro">
      <formula>NOT(ISERROR(SEARCH("Casi seguro",BJ19)))</formula>
    </cfRule>
  </conditionalFormatting>
  <conditionalFormatting sqref="BJ19">
    <cfRule type="cellIs" dxfId="432" priority="437" operator="equal">
      <formula>"Posible"</formula>
    </cfRule>
  </conditionalFormatting>
  <conditionalFormatting sqref="BB19:BE20">
    <cfRule type="containsText" dxfId="431" priority="430" operator="containsText" text="Débil">
      <formula>NOT(ISERROR(SEARCH("Débil",BB19)))</formula>
    </cfRule>
  </conditionalFormatting>
  <conditionalFormatting sqref="BB19:BE20">
    <cfRule type="containsText" dxfId="430" priority="431" operator="containsText" text="Moderado">
      <formula>NOT(ISERROR(SEARCH("Moderado",BB19)))</formula>
    </cfRule>
  </conditionalFormatting>
  <conditionalFormatting sqref="BB19:BE20">
    <cfRule type="containsText" dxfId="429" priority="432" operator="containsText" text="Fuerte">
      <formula>NOT(ISERROR(SEARCH("Fuerte",BB19)))</formula>
    </cfRule>
  </conditionalFormatting>
  <conditionalFormatting sqref="BG19">
    <cfRule type="containsText" dxfId="428" priority="427" operator="containsText" text="Débil">
      <formula>NOT(ISERROR(SEARCH("Débil",BG19)))</formula>
    </cfRule>
  </conditionalFormatting>
  <conditionalFormatting sqref="BG19">
    <cfRule type="containsText" dxfId="427" priority="428" operator="containsText" text="Moderado">
      <formula>NOT(ISERROR(SEARCH("Moderado",BG19)))</formula>
    </cfRule>
  </conditionalFormatting>
  <conditionalFormatting sqref="BG19">
    <cfRule type="containsText" dxfId="426" priority="429" operator="containsText" text="Fuerte">
      <formula>NOT(ISERROR(SEARCH("Fuerte",BG19)))</formula>
    </cfRule>
  </conditionalFormatting>
  <conditionalFormatting sqref="BI19">
    <cfRule type="containsText" dxfId="425" priority="422" operator="containsText" text="Rara vez">
      <formula>NOT(ISERROR(SEARCH("Rara vez",BI19)))</formula>
    </cfRule>
  </conditionalFormatting>
  <conditionalFormatting sqref="BI19">
    <cfRule type="containsText" dxfId="424" priority="423" operator="containsText" text="Improbable">
      <formula>NOT(ISERROR(SEARCH("Improbable",BI19)))</formula>
    </cfRule>
  </conditionalFormatting>
  <conditionalFormatting sqref="BI19">
    <cfRule type="containsText" dxfId="423" priority="424" operator="containsText" text="Probable">
      <formula>NOT(ISERROR(SEARCH("Probable",BI19)))</formula>
    </cfRule>
  </conditionalFormatting>
  <conditionalFormatting sqref="BI19">
    <cfRule type="containsText" dxfId="422" priority="425" operator="containsText" text="Casi seguro">
      <formula>NOT(ISERROR(SEARCH("Casi seguro",BI19)))</formula>
    </cfRule>
  </conditionalFormatting>
  <conditionalFormatting sqref="BI19">
    <cfRule type="cellIs" dxfId="421" priority="426" operator="equal">
      <formula>"Posible"</formula>
    </cfRule>
  </conditionalFormatting>
  <conditionalFormatting sqref="BH19:BH20">
    <cfRule type="containsText" dxfId="420" priority="419" operator="containsText" text="Débil">
      <formula>NOT(ISERROR(SEARCH("Débil",BH19)))</formula>
    </cfRule>
  </conditionalFormatting>
  <conditionalFormatting sqref="BH19:BH20">
    <cfRule type="containsText" dxfId="419" priority="420" operator="containsText" text="Moderado">
      <formula>NOT(ISERROR(SEARCH("Moderado",BH19)))</formula>
    </cfRule>
  </conditionalFormatting>
  <conditionalFormatting sqref="BH19:BH20">
    <cfRule type="containsText" dxfId="418" priority="421" operator="containsText" text="Fuerte">
      <formula>NOT(ISERROR(SEARCH("Fuerte",BH19)))</formula>
    </cfRule>
  </conditionalFormatting>
  <conditionalFormatting sqref="BK19">
    <cfRule type="containsText" dxfId="417" priority="415" operator="containsText" text="Extremo">
      <formula>NOT(ISERROR(SEARCH(("Extremo"),(BK19))))</formula>
    </cfRule>
  </conditionalFormatting>
  <conditionalFormatting sqref="BK19">
    <cfRule type="containsText" dxfId="416" priority="416" operator="containsText" text="Alto">
      <formula>NOT(ISERROR(SEARCH(("Alto"),(BK19))))</formula>
    </cfRule>
  </conditionalFormatting>
  <conditionalFormatting sqref="BK19">
    <cfRule type="containsText" dxfId="415" priority="417" operator="containsText" text="Moderado">
      <formula>NOT(ISERROR(SEARCH(("Moderado"),(BK19))))</formula>
    </cfRule>
  </conditionalFormatting>
  <conditionalFormatting sqref="BK19">
    <cfRule type="containsText" dxfId="414" priority="418" operator="containsText" text="Bajo">
      <formula>NOT(ISERROR(SEARCH(("Bajo"),(BK19))))</formula>
    </cfRule>
  </conditionalFormatting>
  <conditionalFormatting sqref="BK23">
    <cfRule type="containsText" dxfId="413" priority="278" operator="containsText" text="Extremo">
      <formula>NOT(ISERROR(SEARCH(("Extremo"),(BK23))))</formula>
    </cfRule>
  </conditionalFormatting>
  <conditionalFormatting sqref="I21">
    <cfRule type="containsText" dxfId="412" priority="385" operator="containsText" text="Rara vez">
      <formula>NOT(ISERROR(SEARCH("Rara vez",I21)))</formula>
    </cfRule>
  </conditionalFormatting>
  <conditionalFormatting sqref="I21">
    <cfRule type="containsText" dxfId="411" priority="386" operator="containsText" text="Improbable">
      <formula>NOT(ISERROR(SEARCH("Improbable",I21)))</formula>
    </cfRule>
  </conditionalFormatting>
  <conditionalFormatting sqref="I21">
    <cfRule type="containsText" dxfId="410" priority="387" operator="containsText" text="Probable">
      <formula>NOT(ISERROR(SEARCH("Probable",I21)))</formula>
    </cfRule>
  </conditionalFormatting>
  <conditionalFormatting sqref="I21">
    <cfRule type="containsText" dxfId="409" priority="388" operator="containsText" text="Casi seguro">
      <formula>NOT(ISERROR(SEARCH("Casi seguro",I21)))</formula>
    </cfRule>
  </conditionalFormatting>
  <conditionalFormatting sqref="I21">
    <cfRule type="cellIs" dxfId="408" priority="389" operator="equal">
      <formula>"Posible"</formula>
    </cfRule>
  </conditionalFormatting>
  <conditionalFormatting sqref="AE21">
    <cfRule type="containsText" dxfId="407" priority="390" operator="containsText" text="Catastrófico">
      <formula>NOT(ISERROR(SEARCH(("Catastrófico"),(AE21))))</formula>
    </cfRule>
  </conditionalFormatting>
  <conditionalFormatting sqref="AE21">
    <cfRule type="containsText" dxfId="406" priority="391" operator="containsText" text="Mayor">
      <formula>NOT(ISERROR(SEARCH(("Mayor"),(AE21))))</formula>
    </cfRule>
  </conditionalFormatting>
  <conditionalFormatting sqref="AE21">
    <cfRule type="containsText" dxfId="405" priority="392" operator="containsText" text="Moderado">
      <formula>NOT(ISERROR(SEARCH(("Moderado"),(AE21))))</formula>
    </cfRule>
  </conditionalFormatting>
  <conditionalFormatting sqref="AE21">
    <cfRule type="containsText" dxfId="404" priority="393" operator="containsText" text="Menor">
      <formula>NOT(ISERROR(SEARCH(("Menor"),(AE21))))</formula>
    </cfRule>
  </conditionalFormatting>
  <conditionalFormatting sqref="AE21">
    <cfRule type="containsText" dxfId="403" priority="394" operator="containsText" text="Leve">
      <formula>NOT(ISERROR(SEARCH(("Leve"),(AE21))))</formula>
    </cfRule>
  </conditionalFormatting>
  <conditionalFormatting sqref="AD21:AD22">
    <cfRule type="containsText" dxfId="402" priority="395" operator="containsText" text="Muy Baja">
      <formula>NOT(ISERROR(SEARCH(("Muy Baja"),(AD21))))</formula>
    </cfRule>
  </conditionalFormatting>
  <conditionalFormatting sqref="AD21:AD22">
    <cfRule type="containsText" dxfId="401" priority="396" operator="containsText" text="Baja">
      <formula>NOT(ISERROR(SEARCH(("Baja"),(AD21))))</formula>
    </cfRule>
  </conditionalFormatting>
  <conditionalFormatting sqref="AD21:AD22">
    <cfRule type="containsText" dxfId="400" priority="397" operator="containsText" text="A l t a">
      <formula>NOT(ISERROR(SEARCH(("A l t a"),(AD21))))</formula>
    </cfRule>
  </conditionalFormatting>
  <conditionalFormatting sqref="AD21:AD22">
    <cfRule type="containsText" dxfId="399" priority="398" operator="containsText" text="Muy Alta">
      <formula>NOT(ISERROR(SEARCH(("Muy Alta"),(AD21))))</formula>
    </cfRule>
  </conditionalFormatting>
  <conditionalFormatting sqref="AD21:AD22">
    <cfRule type="cellIs" dxfId="398" priority="399" operator="equal">
      <formula>"Media"</formula>
    </cfRule>
  </conditionalFormatting>
  <conditionalFormatting sqref="J21:J22">
    <cfRule type="containsText" dxfId="397" priority="400" operator="containsText" text="Muy Baja">
      <formula>NOT(ISERROR(SEARCH(("Muy Baja"),(J21))))</formula>
    </cfRule>
  </conditionalFormatting>
  <conditionalFormatting sqref="J21:J22">
    <cfRule type="containsText" dxfId="396" priority="401" operator="containsText" text="Baja">
      <formula>NOT(ISERROR(SEARCH(("Baja"),(J21))))</formula>
    </cfRule>
  </conditionalFormatting>
  <conditionalFormatting sqref="J21:J22">
    <cfRule type="containsText" dxfId="395" priority="402" operator="containsText" text="A l t a">
      <formula>NOT(ISERROR(SEARCH(("A l t a"),(J21))))</formula>
    </cfRule>
  </conditionalFormatting>
  <conditionalFormatting sqref="J21:J22">
    <cfRule type="containsText" dxfId="394" priority="403" operator="containsText" text="Muy Alta">
      <formula>NOT(ISERROR(SEARCH(("Muy Alta"),(J21))))</formula>
    </cfRule>
  </conditionalFormatting>
  <conditionalFormatting sqref="J21:J22">
    <cfRule type="cellIs" dxfId="393" priority="404" operator="equal">
      <formula>"Media"</formula>
    </cfRule>
  </conditionalFormatting>
  <conditionalFormatting sqref="K21">
    <cfRule type="containsText" dxfId="392" priority="405" operator="containsText" text="Muy Baja">
      <formula>NOT(ISERROR(SEARCH(("Muy Baja"),(K21))))</formula>
    </cfRule>
  </conditionalFormatting>
  <conditionalFormatting sqref="K21">
    <cfRule type="containsText" dxfId="391" priority="406" operator="containsText" text="Baja">
      <formula>NOT(ISERROR(SEARCH(("Baja"),(K21))))</formula>
    </cfRule>
  </conditionalFormatting>
  <conditionalFormatting sqref="K21">
    <cfRule type="containsText" dxfId="390" priority="407" operator="containsText" text="A l t a">
      <formula>NOT(ISERROR(SEARCH(("A l t a"),(K21))))</formula>
    </cfRule>
  </conditionalFormatting>
  <conditionalFormatting sqref="K21">
    <cfRule type="containsText" dxfId="389" priority="408" operator="containsText" text="Muy Alta">
      <formula>NOT(ISERROR(SEARCH(("Muy Alta"),(K21))))</formula>
    </cfRule>
  </conditionalFormatting>
  <conditionalFormatting sqref="K21">
    <cfRule type="cellIs" dxfId="388" priority="409" operator="equal">
      <formula>"Media"</formula>
    </cfRule>
  </conditionalFormatting>
  <conditionalFormatting sqref="L21:O21 R21">
    <cfRule type="containsText" dxfId="387" priority="410" operator="containsText" text="Muy Baja">
      <formula>NOT(ISERROR(SEARCH(("Muy Baja"),(L21))))</formula>
    </cfRule>
  </conditionalFormatting>
  <conditionalFormatting sqref="L21:O21 R21">
    <cfRule type="containsText" dxfId="386" priority="411" operator="containsText" text="Baja">
      <formula>NOT(ISERROR(SEARCH(("Baja"),(L21))))</formula>
    </cfRule>
  </conditionalFormatting>
  <conditionalFormatting sqref="L21:O21 R21">
    <cfRule type="containsText" dxfId="385" priority="412" operator="containsText" text="A l t a">
      <formula>NOT(ISERROR(SEARCH(("A l t a"),(L21))))</formula>
    </cfRule>
  </conditionalFormatting>
  <conditionalFormatting sqref="L21:O21 R21">
    <cfRule type="containsText" dxfId="384" priority="413" operator="containsText" text="Muy Alta">
      <formula>NOT(ISERROR(SEARCH(("Muy Alta"),(L21))))</formula>
    </cfRule>
  </conditionalFormatting>
  <conditionalFormatting sqref="L21:O21 R21">
    <cfRule type="cellIs" dxfId="383" priority="414" operator="equal">
      <formula>"Media"</formula>
    </cfRule>
  </conditionalFormatting>
  <conditionalFormatting sqref="BA21:BA22 BF21:BG22">
    <cfRule type="containsText" dxfId="382" priority="382" operator="containsText" text="Débil">
      <formula>NOT(ISERROR(SEARCH("Débil",BA21)))</formula>
    </cfRule>
  </conditionalFormatting>
  <conditionalFormatting sqref="BA21:BA22 BF21:BG22">
    <cfRule type="containsText" dxfId="381" priority="383" operator="containsText" text="Moderado">
      <formula>NOT(ISERROR(SEARCH("Moderado",BA21)))</formula>
    </cfRule>
  </conditionalFormatting>
  <conditionalFormatting sqref="BA21:BA22 BF21:BG22">
    <cfRule type="containsText" dxfId="380" priority="384" operator="containsText" text="Fuerte">
      <formula>NOT(ISERROR(SEARCH("Fuerte",BA21)))</formula>
    </cfRule>
  </conditionalFormatting>
  <conditionalFormatting sqref="AG21">
    <cfRule type="containsText" dxfId="379" priority="378" operator="containsText" text="Extremo">
      <formula>NOT(ISERROR(SEARCH(("Extremo"),(AG21))))</formula>
    </cfRule>
  </conditionalFormatting>
  <conditionalFormatting sqref="AG21">
    <cfRule type="containsText" dxfId="378" priority="379" operator="containsText" text="Alto">
      <formula>NOT(ISERROR(SEARCH(("Alto"),(AG21))))</formula>
    </cfRule>
  </conditionalFormatting>
  <conditionalFormatting sqref="AG21">
    <cfRule type="containsText" dxfId="377" priority="380" operator="containsText" text="Moderado">
      <formula>NOT(ISERROR(SEARCH(("Moderado"),(AG21))))</formula>
    </cfRule>
  </conditionalFormatting>
  <conditionalFormatting sqref="AG21">
    <cfRule type="containsText" dxfId="376" priority="381" operator="containsText" text="Bajo">
      <formula>NOT(ISERROR(SEARCH(("Bajo"),(AG21))))</formula>
    </cfRule>
  </conditionalFormatting>
  <conditionalFormatting sqref="BJ21">
    <cfRule type="containsText" dxfId="375" priority="373" operator="containsText" text="Rara vez">
      <formula>NOT(ISERROR(SEARCH("Rara vez",BJ21)))</formula>
    </cfRule>
  </conditionalFormatting>
  <conditionalFormatting sqref="BJ21">
    <cfRule type="containsText" dxfId="374" priority="374" operator="containsText" text="Improbable">
      <formula>NOT(ISERROR(SEARCH("Improbable",BJ21)))</formula>
    </cfRule>
  </conditionalFormatting>
  <conditionalFormatting sqref="BJ21">
    <cfRule type="containsText" dxfId="373" priority="375" operator="containsText" text="Probable">
      <formula>NOT(ISERROR(SEARCH("Probable",BJ21)))</formula>
    </cfRule>
  </conditionalFormatting>
  <conditionalFormatting sqref="BJ21">
    <cfRule type="containsText" dxfId="372" priority="376" operator="containsText" text="Casi seguro">
      <formula>NOT(ISERROR(SEARCH("Casi seguro",BJ21)))</formula>
    </cfRule>
  </conditionalFormatting>
  <conditionalFormatting sqref="BJ21">
    <cfRule type="cellIs" dxfId="371" priority="377" operator="equal">
      <formula>"Posible"</formula>
    </cfRule>
  </conditionalFormatting>
  <conditionalFormatting sqref="P21">
    <cfRule type="containsText" dxfId="370" priority="368" operator="containsText" text="Muy Baja">
      <formula>NOT(ISERROR(SEARCH(("Muy Baja"),(P21))))</formula>
    </cfRule>
  </conditionalFormatting>
  <conditionalFormatting sqref="P21">
    <cfRule type="containsText" dxfId="369" priority="369" operator="containsText" text="Baja">
      <formula>NOT(ISERROR(SEARCH(("Baja"),(P21))))</formula>
    </cfRule>
  </conditionalFormatting>
  <conditionalFormatting sqref="P21">
    <cfRule type="containsText" dxfId="368" priority="370" operator="containsText" text="A l t a">
      <formula>NOT(ISERROR(SEARCH(("A l t a"),(P21))))</formula>
    </cfRule>
  </conditionalFormatting>
  <conditionalFormatting sqref="P21">
    <cfRule type="containsText" dxfId="367" priority="371" operator="containsText" text="Muy Alta">
      <formula>NOT(ISERROR(SEARCH(("Muy Alta"),(P21))))</formula>
    </cfRule>
  </conditionalFormatting>
  <conditionalFormatting sqref="P21">
    <cfRule type="cellIs" dxfId="366" priority="372" operator="equal">
      <formula>"Media"</formula>
    </cfRule>
  </conditionalFormatting>
  <conditionalFormatting sqref="Q21">
    <cfRule type="containsText" dxfId="365" priority="363" operator="containsText" text="Muy Baja">
      <formula>NOT(ISERROR(SEARCH(("Muy Baja"),(Q21))))</formula>
    </cfRule>
  </conditionalFormatting>
  <conditionalFormatting sqref="Q21">
    <cfRule type="containsText" dxfId="364" priority="364" operator="containsText" text="Baja">
      <formula>NOT(ISERROR(SEARCH(("Baja"),(Q21))))</formula>
    </cfRule>
  </conditionalFormatting>
  <conditionalFormatting sqref="Q21">
    <cfRule type="containsText" dxfId="363" priority="365" operator="containsText" text="A l t a">
      <formula>NOT(ISERROR(SEARCH(("A l t a"),(Q21))))</formula>
    </cfRule>
  </conditionalFormatting>
  <conditionalFormatting sqref="Q21">
    <cfRule type="containsText" dxfId="362" priority="366" operator="containsText" text="Muy Alta">
      <formula>NOT(ISERROR(SEARCH(("Muy Alta"),(Q21))))</formula>
    </cfRule>
  </conditionalFormatting>
  <conditionalFormatting sqref="Q21">
    <cfRule type="cellIs" dxfId="361" priority="367" operator="equal">
      <formula>"Media"</formula>
    </cfRule>
  </conditionalFormatting>
  <conditionalFormatting sqref="S21">
    <cfRule type="containsText" dxfId="360" priority="358" operator="containsText" text="Muy Baja">
      <formula>NOT(ISERROR(SEARCH(("Muy Baja"),(S21))))</formula>
    </cfRule>
  </conditionalFormatting>
  <conditionalFormatting sqref="S21">
    <cfRule type="containsText" dxfId="359" priority="359" operator="containsText" text="Baja">
      <formula>NOT(ISERROR(SEARCH(("Baja"),(S21))))</formula>
    </cfRule>
  </conditionalFormatting>
  <conditionalFormatting sqref="S21">
    <cfRule type="containsText" dxfId="358" priority="360" operator="containsText" text="A l t a">
      <formula>NOT(ISERROR(SEARCH(("A l t a"),(S21))))</formula>
    </cfRule>
  </conditionalFormatting>
  <conditionalFormatting sqref="S21">
    <cfRule type="containsText" dxfId="357" priority="361" operator="containsText" text="Muy Alta">
      <formula>NOT(ISERROR(SEARCH(("Muy Alta"),(S21))))</formula>
    </cfRule>
  </conditionalFormatting>
  <conditionalFormatting sqref="S21">
    <cfRule type="cellIs" dxfId="356" priority="362" operator="equal">
      <formula>"Media"</formula>
    </cfRule>
  </conditionalFormatting>
  <conditionalFormatting sqref="U21">
    <cfRule type="containsText" dxfId="355" priority="353" operator="containsText" text="Muy Baja">
      <formula>NOT(ISERROR(SEARCH(("Muy Baja"),(U21))))</formula>
    </cfRule>
  </conditionalFormatting>
  <conditionalFormatting sqref="U21">
    <cfRule type="containsText" dxfId="354" priority="354" operator="containsText" text="Baja">
      <formula>NOT(ISERROR(SEARCH(("Baja"),(U21))))</formula>
    </cfRule>
  </conditionalFormatting>
  <conditionalFormatting sqref="U21">
    <cfRule type="containsText" dxfId="353" priority="355" operator="containsText" text="A l t a">
      <formula>NOT(ISERROR(SEARCH(("A l t a"),(U21))))</formula>
    </cfRule>
  </conditionalFormatting>
  <conditionalFormatting sqref="U21">
    <cfRule type="containsText" dxfId="352" priority="356" operator="containsText" text="Muy Alta">
      <formula>NOT(ISERROR(SEARCH(("Muy Alta"),(U21))))</formula>
    </cfRule>
  </conditionalFormatting>
  <conditionalFormatting sqref="U21">
    <cfRule type="cellIs" dxfId="351" priority="357" operator="equal">
      <formula>"Media"</formula>
    </cfRule>
  </conditionalFormatting>
  <conditionalFormatting sqref="V21">
    <cfRule type="containsText" dxfId="350" priority="348" operator="containsText" text="Muy Baja">
      <formula>NOT(ISERROR(SEARCH(("Muy Baja"),(V21))))</formula>
    </cfRule>
  </conditionalFormatting>
  <conditionalFormatting sqref="V21">
    <cfRule type="containsText" dxfId="349" priority="349" operator="containsText" text="Baja">
      <formula>NOT(ISERROR(SEARCH(("Baja"),(V21))))</formula>
    </cfRule>
  </conditionalFormatting>
  <conditionalFormatting sqref="V21">
    <cfRule type="containsText" dxfId="348" priority="350" operator="containsText" text="A l t a">
      <formula>NOT(ISERROR(SEARCH(("A l t a"),(V21))))</formula>
    </cfRule>
  </conditionalFormatting>
  <conditionalFormatting sqref="V21">
    <cfRule type="containsText" dxfId="347" priority="351" operator="containsText" text="Muy Alta">
      <formula>NOT(ISERROR(SEARCH(("Muy Alta"),(V21))))</formula>
    </cfRule>
  </conditionalFormatting>
  <conditionalFormatting sqref="V21">
    <cfRule type="cellIs" dxfId="346" priority="352" operator="equal">
      <formula>"Media"</formula>
    </cfRule>
  </conditionalFormatting>
  <conditionalFormatting sqref="Y21">
    <cfRule type="containsText" dxfId="345" priority="343" operator="containsText" text="Muy Baja">
      <formula>NOT(ISERROR(SEARCH(("Muy Baja"),(Y21))))</formula>
    </cfRule>
  </conditionalFormatting>
  <conditionalFormatting sqref="Y21">
    <cfRule type="containsText" dxfId="344" priority="344" operator="containsText" text="Baja">
      <formula>NOT(ISERROR(SEARCH(("Baja"),(Y21))))</formula>
    </cfRule>
  </conditionalFormatting>
  <conditionalFormatting sqref="Y21">
    <cfRule type="containsText" dxfId="343" priority="345" operator="containsText" text="A l t a">
      <formula>NOT(ISERROR(SEARCH(("A l t a"),(Y21))))</formula>
    </cfRule>
  </conditionalFormatting>
  <conditionalFormatting sqref="Y21">
    <cfRule type="containsText" dxfId="342" priority="346" operator="containsText" text="Muy Alta">
      <formula>NOT(ISERROR(SEARCH(("Muy Alta"),(Y21))))</formula>
    </cfRule>
  </conditionalFormatting>
  <conditionalFormatting sqref="Y21">
    <cfRule type="cellIs" dxfId="341" priority="347" operator="equal">
      <formula>"Media"</formula>
    </cfRule>
  </conditionalFormatting>
  <conditionalFormatting sqref="T21">
    <cfRule type="containsText" dxfId="340" priority="338" operator="containsText" text="Muy Baja">
      <formula>NOT(ISERROR(SEARCH(("Muy Baja"),(T21))))</formula>
    </cfRule>
  </conditionalFormatting>
  <conditionalFormatting sqref="T21">
    <cfRule type="containsText" dxfId="339" priority="339" operator="containsText" text="Baja">
      <formula>NOT(ISERROR(SEARCH(("Baja"),(T21))))</formula>
    </cfRule>
  </conditionalFormatting>
  <conditionalFormatting sqref="T21">
    <cfRule type="containsText" dxfId="338" priority="340" operator="containsText" text="A l t a">
      <formula>NOT(ISERROR(SEARCH(("A l t a"),(T21))))</formula>
    </cfRule>
  </conditionalFormatting>
  <conditionalFormatting sqref="T21">
    <cfRule type="containsText" dxfId="337" priority="341" operator="containsText" text="Muy Alta">
      <formula>NOT(ISERROR(SEARCH(("Muy Alta"),(T21))))</formula>
    </cfRule>
  </conditionalFormatting>
  <conditionalFormatting sqref="T21">
    <cfRule type="cellIs" dxfId="336" priority="342" operator="equal">
      <formula>"Media"</formula>
    </cfRule>
  </conditionalFormatting>
  <conditionalFormatting sqref="W21">
    <cfRule type="containsText" dxfId="335" priority="333" operator="containsText" text="Muy Baja">
      <formula>NOT(ISERROR(SEARCH(("Muy Baja"),(W21))))</formula>
    </cfRule>
  </conditionalFormatting>
  <conditionalFormatting sqref="W21">
    <cfRule type="containsText" dxfId="334" priority="334" operator="containsText" text="Baja">
      <formula>NOT(ISERROR(SEARCH(("Baja"),(W21))))</formula>
    </cfRule>
  </conditionalFormatting>
  <conditionalFormatting sqref="W21">
    <cfRule type="containsText" dxfId="333" priority="335" operator="containsText" text="A l t a">
      <formula>NOT(ISERROR(SEARCH(("A l t a"),(W21))))</formula>
    </cfRule>
  </conditionalFormatting>
  <conditionalFormatting sqref="W21">
    <cfRule type="containsText" dxfId="332" priority="336" operator="containsText" text="Muy Alta">
      <formula>NOT(ISERROR(SEARCH(("Muy Alta"),(W21))))</formula>
    </cfRule>
  </conditionalFormatting>
  <conditionalFormatting sqref="W21">
    <cfRule type="cellIs" dxfId="331" priority="337" operator="equal">
      <formula>"Media"</formula>
    </cfRule>
  </conditionalFormatting>
  <conditionalFormatting sqref="X21">
    <cfRule type="containsText" dxfId="330" priority="328" operator="containsText" text="Muy Baja">
      <formula>NOT(ISERROR(SEARCH(("Muy Baja"),(X21))))</formula>
    </cfRule>
  </conditionalFormatting>
  <conditionalFormatting sqref="X21">
    <cfRule type="containsText" dxfId="329" priority="329" operator="containsText" text="Baja">
      <formula>NOT(ISERROR(SEARCH(("Baja"),(X21))))</formula>
    </cfRule>
  </conditionalFormatting>
  <conditionalFormatting sqref="X21">
    <cfRule type="containsText" dxfId="328" priority="330" operator="containsText" text="A l t a">
      <formula>NOT(ISERROR(SEARCH(("A l t a"),(X21))))</formula>
    </cfRule>
  </conditionalFormatting>
  <conditionalFormatting sqref="X21">
    <cfRule type="containsText" dxfId="327" priority="331" operator="containsText" text="Muy Alta">
      <formula>NOT(ISERROR(SEARCH(("Muy Alta"),(X21))))</formula>
    </cfRule>
  </conditionalFormatting>
  <conditionalFormatting sqref="X21">
    <cfRule type="cellIs" dxfId="326" priority="332" operator="equal">
      <formula>"Media"</formula>
    </cfRule>
  </conditionalFormatting>
  <conditionalFormatting sqref="Z21">
    <cfRule type="containsText" dxfId="325" priority="323" operator="containsText" text="Muy Baja">
      <formula>NOT(ISERROR(SEARCH(("Muy Baja"),(Z21))))</formula>
    </cfRule>
  </conditionalFormatting>
  <conditionalFormatting sqref="Z21">
    <cfRule type="containsText" dxfId="324" priority="324" operator="containsText" text="Baja">
      <formula>NOT(ISERROR(SEARCH(("Baja"),(Z21))))</formula>
    </cfRule>
  </conditionalFormatting>
  <conditionalFormatting sqref="Z21">
    <cfRule type="containsText" dxfId="323" priority="325" operator="containsText" text="A l t a">
      <formula>NOT(ISERROR(SEARCH(("A l t a"),(Z21))))</formula>
    </cfRule>
  </conditionalFormatting>
  <conditionalFormatting sqref="Z21">
    <cfRule type="containsText" dxfId="322" priority="326" operator="containsText" text="Muy Alta">
      <formula>NOT(ISERROR(SEARCH(("Muy Alta"),(Z21))))</formula>
    </cfRule>
  </conditionalFormatting>
  <conditionalFormatting sqref="Z21">
    <cfRule type="cellIs" dxfId="321" priority="327" operator="equal">
      <formula>"Media"</formula>
    </cfRule>
  </conditionalFormatting>
  <conditionalFormatting sqref="AA21">
    <cfRule type="containsText" dxfId="320" priority="318" operator="containsText" text="Muy Baja">
      <formula>NOT(ISERROR(SEARCH(("Muy Baja"),(AA21))))</formula>
    </cfRule>
  </conditionalFormatting>
  <conditionalFormatting sqref="AA21">
    <cfRule type="containsText" dxfId="319" priority="319" operator="containsText" text="Baja">
      <formula>NOT(ISERROR(SEARCH(("Baja"),(AA21))))</formula>
    </cfRule>
  </conditionalFormatting>
  <conditionalFormatting sqref="AA21">
    <cfRule type="containsText" dxfId="318" priority="320" operator="containsText" text="A l t a">
      <formula>NOT(ISERROR(SEARCH(("A l t a"),(AA21))))</formula>
    </cfRule>
  </conditionalFormatting>
  <conditionalFormatting sqref="AA21">
    <cfRule type="containsText" dxfId="317" priority="321" operator="containsText" text="Muy Alta">
      <formula>NOT(ISERROR(SEARCH(("Muy Alta"),(AA21))))</formula>
    </cfRule>
  </conditionalFormatting>
  <conditionalFormatting sqref="AA21">
    <cfRule type="cellIs" dxfId="316" priority="322" operator="equal">
      <formula>"Media"</formula>
    </cfRule>
  </conditionalFormatting>
  <conditionalFormatting sqref="AB21">
    <cfRule type="containsText" dxfId="315" priority="313" operator="containsText" text="Muy Baja">
      <formula>NOT(ISERROR(SEARCH(("Muy Baja"),(AB21))))</formula>
    </cfRule>
  </conditionalFormatting>
  <conditionalFormatting sqref="AB21">
    <cfRule type="containsText" dxfId="314" priority="314" operator="containsText" text="Baja">
      <formula>NOT(ISERROR(SEARCH(("Baja"),(AB21))))</formula>
    </cfRule>
  </conditionalFormatting>
  <conditionalFormatting sqref="AB21">
    <cfRule type="containsText" dxfId="313" priority="315" operator="containsText" text="A l t a">
      <formula>NOT(ISERROR(SEARCH(("A l t a"),(AB21))))</formula>
    </cfRule>
  </conditionalFormatting>
  <conditionalFormatting sqref="AB21">
    <cfRule type="containsText" dxfId="312" priority="316" operator="containsText" text="Muy Alta">
      <formula>NOT(ISERROR(SEARCH(("Muy Alta"),(AB21))))</formula>
    </cfRule>
  </conditionalFormatting>
  <conditionalFormatting sqref="AB21">
    <cfRule type="cellIs" dxfId="311" priority="317" operator="equal">
      <formula>"Media"</formula>
    </cfRule>
  </conditionalFormatting>
  <conditionalFormatting sqref="AC21">
    <cfRule type="containsText" dxfId="310" priority="308" operator="containsText" text="Muy Baja">
      <formula>NOT(ISERROR(SEARCH(("Muy Baja"),(AC21))))</formula>
    </cfRule>
  </conditionalFormatting>
  <conditionalFormatting sqref="AC21">
    <cfRule type="containsText" dxfId="309" priority="309" operator="containsText" text="Baja">
      <formula>NOT(ISERROR(SEARCH(("Baja"),(AC21))))</formula>
    </cfRule>
  </conditionalFormatting>
  <conditionalFormatting sqref="AC21">
    <cfRule type="containsText" dxfId="308" priority="310" operator="containsText" text="A l t a">
      <formula>NOT(ISERROR(SEARCH(("A l t a"),(AC21))))</formula>
    </cfRule>
  </conditionalFormatting>
  <conditionalFormatting sqref="AC21">
    <cfRule type="containsText" dxfId="307" priority="311" operator="containsText" text="Muy Alta">
      <formula>NOT(ISERROR(SEARCH(("Muy Alta"),(AC21))))</formula>
    </cfRule>
  </conditionalFormatting>
  <conditionalFormatting sqref="AC21">
    <cfRule type="cellIs" dxfId="306" priority="312" operator="equal">
      <formula>"Media"</formula>
    </cfRule>
  </conditionalFormatting>
  <conditionalFormatting sqref="BB21:BE22">
    <cfRule type="containsText" dxfId="305" priority="305" operator="containsText" text="Débil">
      <formula>NOT(ISERROR(SEARCH("Débil",BB21)))</formula>
    </cfRule>
  </conditionalFormatting>
  <conditionalFormatting sqref="BB21:BE22">
    <cfRule type="containsText" dxfId="304" priority="306" operator="containsText" text="Moderado">
      <formula>NOT(ISERROR(SEARCH("Moderado",BB21)))</formula>
    </cfRule>
  </conditionalFormatting>
  <conditionalFormatting sqref="BB21:BE22">
    <cfRule type="containsText" dxfId="303" priority="307" operator="containsText" text="Fuerte">
      <formula>NOT(ISERROR(SEARCH("Fuerte",BB21)))</formula>
    </cfRule>
  </conditionalFormatting>
  <conditionalFormatting sqref="BH21:BH22">
    <cfRule type="containsText" dxfId="302" priority="302" operator="containsText" text="Débil">
      <formula>NOT(ISERROR(SEARCH("Débil",BH21)))</formula>
    </cfRule>
  </conditionalFormatting>
  <conditionalFormatting sqref="BH21:BH22">
    <cfRule type="containsText" dxfId="301" priority="303" operator="containsText" text="Moderado">
      <formula>NOT(ISERROR(SEARCH("Moderado",BH21)))</formula>
    </cfRule>
  </conditionalFormatting>
  <conditionalFormatting sqref="BH21:BH22">
    <cfRule type="containsText" dxfId="300" priority="304" operator="containsText" text="Fuerte">
      <formula>NOT(ISERROR(SEARCH("Fuerte",BH21)))</formula>
    </cfRule>
  </conditionalFormatting>
  <conditionalFormatting sqref="BI21">
    <cfRule type="containsText" dxfId="299" priority="297" operator="containsText" text="Rara vez">
      <formula>NOT(ISERROR(SEARCH("Rara vez",BI21)))</formula>
    </cfRule>
  </conditionalFormatting>
  <conditionalFormatting sqref="BI21">
    <cfRule type="containsText" dxfId="298" priority="298" operator="containsText" text="Improbable">
      <formula>NOT(ISERROR(SEARCH("Improbable",BI21)))</formula>
    </cfRule>
  </conditionalFormatting>
  <conditionalFormatting sqref="BI21">
    <cfRule type="containsText" dxfId="297" priority="299" operator="containsText" text="Probable">
      <formula>NOT(ISERROR(SEARCH("Probable",BI21)))</formula>
    </cfRule>
  </conditionalFormatting>
  <conditionalFormatting sqref="BI21">
    <cfRule type="containsText" dxfId="296" priority="300" operator="containsText" text="Casi seguro">
      <formula>NOT(ISERROR(SEARCH("Casi seguro",BI21)))</formula>
    </cfRule>
  </conditionalFormatting>
  <conditionalFormatting sqref="BI21">
    <cfRule type="cellIs" dxfId="295" priority="301" operator="equal">
      <formula>"Posible"</formula>
    </cfRule>
  </conditionalFormatting>
  <conditionalFormatting sqref="BK21">
    <cfRule type="containsText" dxfId="294" priority="293" operator="containsText" text="Extremo">
      <formula>NOT(ISERROR(SEARCH(("Extremo"),(BK21))))</formula>
    </cfRule>
  </conditionalFormatting>
  <conditionalFormatting sqref="BK21">
    <cfRule type="containsText" dxfId="293" priority="294" operator="containsText" text="Alto">
      <formula>NOT(ISERROR(SEARCH(("Alto"),(BK21))))</formula>
    </cfRule>
  </conditionalFormatting>
  <conditionalFormatting sqref="BK21">
    <cfRule type="containsText" dxfId="292" priority="295" operator="containsText" text="Moderado">
      <formula>NOT(ISERROR(SEARCH(("Moderado"),(BK21))))</formula>
    </cfRule>
  </conditionalFormatting>
  <conditionalFormatting sqref="BK21">
    <cfRule type="containsText" dxfId="291" priority="296" operator="containsText" text="Bajo">
      <formula>NOT(ISERROR(SEARCH(("Bajo"),(BK21))))</formula>
    </cfRule>
  </conditionalFormatting>
  <conditionalFormatting sqref="BB23:BE23">
    <cfRule type="containsText" dxfId="290" priority="290" operator="containsText" text="Débil">
      <formula>NOT(ISERROR(SEARCH("Débil",BB23)))</formula>
    </cfRule>
  </conditionalFormatting>
  <conditionalFormatting sqref="BB23:BE23">
    <cfRule type="containsText" dxfId="289" priority="291" operator="containsText" text="Moderado">
      <formula>NOT(ISERROR(SEARCH("Moderado",BB23)))</formula>
    </cfRule>
  </conditionalFormatting>
  <conditionalFormatting sqref="BB23:BE23">
    <cfRule type="containsText" dxfId="288" priority="292" operator="containsText" text="Fuerte">
      <formula>NOT(ISERROR(SEARCH("Fuerte",BB23)))</formula>
    </cfRule>
  </conditionalFormatting>
  <conditionalFormatting sqref="BH23">
    <cfRule type="containsText" dxfId="287" priority="287" operator="containsText" text="Débil">
      <formula>NOT(ISERROR(SEARCH("Débil",BH23)))</formula>
    </cfRule>
  </conditionalFormatting>
  <conditionalFormatting sqref="BH23">
    <cfRule type="containsText" dxfId="286" priority="288" operator="containsText" text="Moderado">
      <formula>NOT(ISERROR(SEARCH("Moderado",BH23)))</formula>
    </cfRule>
  </conditionalFormatting>
  <conditionalFormatting sqref="BH23">
    <cfRule type="containsText" dxfId="285" priority="289" operator="containsText" text="Fuerte">
      <formula>NOT(ISERROR(SEARCH("Fuerte",BH23)))</formula>
    </cfRule>
  </conditionalFormatting>
  <conditionalFormatting sqref="BI23">
    <cfRule type="containsText" dxfId="284" priority="282" operator="containsText" text="Rara vez">
      <formula>NOT(ISERROR(SEARCH("Rara vez",BI23)))</formula>
    </cfRule>
  </conditionalFormatting>
  <conditionalFormatting sqref="BI23">
    <cfRule type="containsText" dxfId="283" priority="283" operator="containsText" text="Improbable">
      <formula>NOT(ISERROR(SEARCH("Improbable",BI23)))</formula>
    </cfRule>
  </conditionalFormatting>
  <conditionalFormatting sqref="BI23">
    <cfRule type="containsText" dxfId="282" priority="284" operator="containsText" text="Probable">
      <formula>NOT(ISERROR(SEARCH("Probable",BI23)))</formula>
    </cfRule>
  </conditionalFormatting>
  <conditionalFormatting sqref="BI23">
    <cfRule type="containsText" dxfId="281" priority="285" operator="containsText" text="Casi seguro">
      <formula>NOT(ISERROR(SEARCH("Casi seguro",BI23)))</formula>
    </cfRule>
  </conditionalFormatting>
  <conditionalFormatting sqref="BI23">
    <cfRule type="cellIs" dxfId="280" priority="286" operator="equal">
      <formula>"Posible"</formula>
    </cfRule>
  </conditionalFormatting>
  <conditionalFormatting sqref="BK23">
    <cfRule type="containsText" dxfId="279" priority="279" operator="containsText" text="Alto">
      <formula>NOT(ISERROR(SEARCH(("Alto"),(BK23))))</formula>
    </cfRule>
  </conditionalFormatting>
  <conditionalFormatting sqref="BK23">
    <cfRule type="containsText" dxfId="278" priority="280" operator="containsText" text="Moderado">
      <formula>NOT(ISERROR(SEARCH(("Moderado"),(BK23))))</formula>
    </cfRule>
  </conditionalFormatting>
  <conditionalFormatting sqref="BK23">
    <cfRule type="containsText" dxfId="277" priority="281" operator="containsText" text="Bajo">
      <formula>NOT(ISERROR(SEARCH(("Bajo"),(BK23))))</formula>
    </cfRule>
  </conditionalFormatting>
  <conditionalFormatting sqref="AE14:AE15">
    <cfRule type="containsText" dxfId="276" priority="186" operator="containsText" text="Catastrófico">
      <formula>NOT(ISERROR(SEARCH("Catastrófico",AE14)))</formula>
    </cfRule>
  </conditionalFormatting>
  <conditionalFormatting sqref="AE14:AE15">
    <cfRule type="containsText" dxfId="275" priority="187" operator="containsText" text="Mayor">
      <formula>NOT(ISERROR(SEARCH("Mayor",AE14)))</formula>
    </cfRule>
  </conditionalFormatting>
  <conditionalFormatting sqref="AE14:AE15">
    <cfRule type="containsText" dxfId="274" priority="188" operator="containsText" text="Moderado">
      <formula>NOT(ISERROR(SEARCH("Moderado",AE14)))</formula>
    </cfRule>
  </conditionalFormatting>
  <conditionalFormatting sqref="AE14:AE15">
    <cfRule type="containsText" dxfId="273" priority="189" operator="containsText" text="Menor">
      <formula>NOT(ISERROR(SEARCH("Menor",AE14)))</formula>
    </cfRule>
  </conditionalFormatting>
  <conditionalFormatting sqref="AE14:AE15">
    <cfRule type="containsText" dxfId="272" priority="190" operator="containsText" text="Leve">
      <formula>NOT(ISERROR(SEARCH("Leve",AE14)))</formula>
    </cfRule>
  </conditionalFormatting>
  <conditionalFormatting sqref="K14:K15">
    <cfRule type="containsText" dxfId="271" priority="191" operator="containsText" text="Muy Baja">
      <formula>NOT(ISERROR(SEARCH("Muy Baja",K14)))</formula>
    </cfRule>
  </conditionalFormatting>
  <conditionalFormatting sqref="K14:K15">
    <cfRule type="containsText" dxfId="270" priority="192" operator="containsText" text="Baja">
      <formula>NOT(ISERROR(SEARCH("Baja",K14)))</formula>
    </cfRule>
  </conditionalFormatting>
  <conditionalFormatting sqref="K14:K15">
    <cfRule type="containsText" dxfId="269" priority="193" operator="containsText" text="A l t a">
      <formula>NOT(ISERROR(SEARCH("A l t a",K14)))</formula>
    </cfRule>
  </conditionalFormatting>
  <conditionalFormatting sqref="K14:K15">
    <cfRule type="containsText" dxfId="268" priority="194" operator="containsText" text="Muy Alta">
      <formula>NOT(ISERROR(SEARCH("Muy Alta",K14)))</formula>
    </cfRule>
  </conditionalFormatting>
  <conditionalFormatting sqref="K14:K15">
    <cfRule type="cellIs" dxfId="267" priority="195" operator="equal">
      <formula>"Media"</formula>
    </cfRule>
  </conditionalFormatting>
  <conditionalFormatting sqref="AD14">
    <cfRule type="containsText" dxfId="266" priority="196" operator="containsText" text="Muy Baja">
      <formula>NOT(ISERROR(SEARCH("Muy Baja",AD14)))</formula>
    </cfRule>
  </conditionalFormatting>
  <conditionalFormatting sqref="AD14">
    <cfRule type="containsText" dxfId="265" priority="197" operator="containsText" text="Baja">
      <formula>NOT(ISERROR(SEARCH("Baja",AD14)))</formula>
    </cfRule>
  </conditionalFormatting>
  <conditionalFormatting sqref="AD14">
    <cfRule type="containsText" dxfId="264" priority="198" operator="containsText" text="A l t a">
      <formula>NOT(ISERROR(SEARCH("A l t a",AD14)))</formula>
    </cfRule>
  </conditionalFormatting>
  <conditionalFormatting sqref="AD14">
    <cfRule type="containsText" dxfId="263" priority="199" operator="containsText" text="Muy Alta">
      <formula>NOT(ISERROR(SEARCH("Muy Alta",AD14)))</formula>
    </cfRule>
  </conditionalFormatting>
  <conditionalFormatting sqref="AD14">
    <cfRule type="cellIs" dxfId="262" priority="200" operator="equal">
      <formula>"Media"</formula>
    </cfRule>
  </conditionalFormatting>
  <conditionalFormatting sqref="AE17">
    <cfRule type="containsText" dxfId="261" priority="201" operator="containsText" text="Catastrófico">
      <formula>NOT(ISERROR(SEARCH("Catastrófico",AE17)))</formula>
    </cfRule>
  </conditionalFormatting>
  <conditionalFormatting sqref="AE17">
    <cfRule type="containsText" dxfId="260" priority="202" operator="containsText" text="Mayor">
      <formula>NOT(ISERROR(SEARCH("Mayor",AE17)))</formula>
    </cfRule>
  </conditionalFormatting>
  <conditionalFormatting sqref="AE17">
    <cfRule type="containsText" dxfId="259" priority="203" operator="containsText" text="Moderado">
      <formula>NOT(ISERROR(SEARCH("Moderado",AE17)))</formula>
    </cfRule>
  </conditionalFormatting>
  <conditionalFormatting sqref="AE17">
    <cfRule type="containsText" dxfId="258" priority="204" operator="containsText" text="Menor">
      <formula>NOT(ISERROR(SEARCH("Menor",AE17)))</formula>
    </cfRule>
  </conditionalFormatting>
  <conditionalFormatting sqref="AE17">
    <cfRule type="containsText" dxfId="257" priority="205" operator="containsText" text="Leve">
      <formula>NOT(ISERROR(SEARCH("Leve",AE17)))</formula>
    </cfRule>
  </conditionalFormatting>
  <conditionalFormatting sqref="AI17">
    <cfRule type="containsText" dxfId="256" priority="206" operator="containsText" text="Extremo">
      <formula>NOT(ISERROR(SEARCH("Extremo",AI17)))</formula>
    </cfRule>
  </conditionalFormatting>
  <conditionalFormatting sqref="AI17">
    <cfRule type="containsText" dxfId="255" priority="207" operator="containsText" text="Alto">
      <formula>NOT(ISERROR(SEARCH("Alto",AI17)))</formula>
    </cfRule>
  </conditionalFormatting>
  <conditionalFormatting sqref="AI17">
    <cfRule type="containsText" dxfId="254" priority="208" operator="containsText" text="Moderado">
      <formula>NOT(ISERROR(SEARCH("Moderado",AI17)))</formula>
    </cfRule>
  </conditionalFormatting>
  <conditionalFormatting sqref="AI17">
    <cfRule type="containsText" dxfId="253" priority="209" operator="containsText" text="Bajo">
      <formula>NOT(ISERROR(SEARCH("Bajo",AI17)))</formula>
    </cfRule>
  </conditionalFormatting>
  <conditionalFormatting sqref="K17">
    <cfRule type="containsText" dxfId="252" priority="210" operator="containsText" text="Muy Baja">
      <formula>NOT(ISERROR(SEARCH("Muy Baja",K17)))</formula>
    </cfRule>
  </conditionalFormatting>
  <conditionalFormatting sqref="K17">
    <cfRule type="containsText" dxfId="251" priority="211" operator="containsText" text="Baja">
      <formula>NOT(ISERROR(SEARCH("Baja",K17)))</formula>
    </cfRule>
  </conditionalFormatting>
  <conditionalFormatting sqref="K17">
    <cfRule type="containsText" dxfId="250" priority="212" operator="containsText" text="A l t a">
      <formula>NOT(ISERROR(SEARCH("A l t a",K17)))</formula>
    </cfRule>
  </conditionalFormatting>
  <conditionalFormatting sqref="K17">
    <cfRule type="containsText" dxfId="249" priority="213" operator="containsText" text="Muy Alta">
      <formula>NOT(ISERROR(SEARCH("Muy Alta",K17)))</formula>
    </cfRule>
  </conditionalFormatting>
  <conditionalFormatting sqref="K17">
    <cfRule type="cellIs" dxfId="248" priority="214" operator="equal">
      <formula>"Media"</formula>
    </cfRule>
  </conditionalFormatting>
  <conditionalFormatting sqref="L17:AD17">
    <cfRule type="containsText" dxfId="247" priority="215" operator="containsText" text="Muy Baja">
      <formula>NOT(ISERROR(SEARCH("Muy Baja",L17)))</formula>
    </cfRule>
  </conditionalFormatting>
  <conditionalFormatting sqref="L17:AD17">
    <cfRule type="containsText" dxfId="246" priority="216" operator="containsText" text="Baja">
      <formula>NOT(ISERROR(SEARCH("Baja",L17)))</formula>
    </cfRule>
  </conditionalFormatting>
  <conditionalFormatting sqref="L17:AD17">
    <cfRule type="containsText" dxfId="245" priority="217" operator="containsText" text="A l t a">
      <formula>NOT(ISERROR(SEARCH("A l t a",L17)))</formula>
    </cfRule>
  </conditionalFormatting>
  <conditionalFormatting sqref="L17:AD17">
    <cfRule type="containsText" dxfId="244" priority="218" operator="containsText" text="Muy Alta">
      <formula>NOT(ISERROR(SEARCH("Muy Alta",L17)))</formula>
    </cfRule>
  </conditionalFormatting>
  <conditionalFormatting sqref="L17:AD17">
    <cfRule type="cellIs" dxfId="243" priority="219" operator="equal">
      <formula>"Media"</formula>
    </cfRule>
  </conditionalFormatting>
  <conditionalFormatting sqref="L14:AC15">
    <cfRule type="containsText" dxfId="242" priority="220" operator="containsText" text="Muy Baja">
      <formula>NOT(ISERROR(SEARCH("Muy Baja",L14)))</formula>
    </cfRule>
  </conditionalFormatting>
  <conditionalFormatting sqref="L14:AC15">
    <cfRule type="containsText" dxfId="241" priority="221" operator="containsText" text="Baja">
      <formula>NOT(ISERROR(SEARCH("Baja",L14)))</formula>
    </cfRule>
  </conditionalFormatting>
  <conditionalFormatting sqref="L14:AC15">
    <cfRule type="containsText" dxfId="240" priority="222" operator="containsText" text="A l t a">
      <formula>NOT(ISERROR(SEARCH("A l t a",L14)))</formula>
    </cfRule>
  </conditionalFormatting>
  <conditionalFormatting sqref="L14:AC15">
    <cfRule type="containsText" dxfId="239" priority="223" operator="containsText" text="Muy Alta">
      <formula>NOT(ISERROR(SEARCH("Muy Alta",L14)))</formula>
    </cfRule>
  </conditionalFormatting>
  <conditionalFormatting sqref="L14:AC15">
    <cfRule type="cellIs" dxfId="238" priority="224" operator="equal">
      <formula>"Media"</formula>
    </cfRule>
  </conditionalFormatting>
  <conditionalFormatting sqref="BK14">
    <cfRule type="containsText" dxfId="237" priority="161" operator="containsText" text="Extremo">
      <formula>NOT(ISERROR(SEARCH("Extremo",BK14)))</formula>
    </cfRule>
  </conditionalFormatting>
  <conditionalFormatting sqref="BK14">
    <cfRule type="containsText" dxfId="236" priority="162" operator="containsText" text="Alto">
      <formula>NOT(ISERROR(SEARCH("Alto",BK14)))</formula>
    </cfRule>
  </conditionalFormatting>
  <conditionalFormatting sqref="BK14">
    <cfRule type="containsText" dxfId="235" priority="163" operator="containsText" text="Moderado">
      <formula>NOT(ISERROR(SEARCH("Moderado",BK14)))</formula>
    </cfRule>
  </conditionalFormatting>
  <conditionalFormatting sqref="BK14">
    <cfRule type="containsText" dxfId="234" priority="164" operator="containsText" text="Bajo">
      <formula>NOT(ISERROR(SEARCH("Bajo",BK14)))</formula>
    </cfRule>
  </conditionalFormatting>
  <conditionalFormatting sqref="J14">
    <cfRule type="containsText" dxfId="233" priority="225" operator="containsText" text="Muy Baja">
      <formula>NOT(ISERROR(SEARCH("Muy Baja",J14)))</formula>
    </cfRule>
  </conditionalFormatting>
  <conditionalFormatting sqref="J14">
    <cfRule type="containsText" dxfId="232" priority="226" operator="containsText" text="Baja">
      <formula>NOT(ISERROR(SEARCH("Baja",J14)))</formula>
    </cfRule>
  </conditionalFormatting>
  <conditionalFormatting sqref="J14">
    <cfRule type="containsText" dxfId="231" priority="227" operator="containsText" text="A l t a">
      <formula>NOT(ISERROR(SEARCH("A l t a",J14)))</formula>
    </cfRule>
  </conditionalFormatting>
  <conditionalFormatting sqref="J14">
    <cfRule type="containsText" dxfId="230" priority="228" operator="containsText" text="Muy Alta">
      <formula>NOT(ISERROR(SEARCH("Muy Alta",J14)))</formula>
    </cfRule>
  </conditionalFormatting>
  <conditionalFormatting sqref="J14">
    <cfRule type="cellIs" dxfId="229" priority="229" operator="equal">
      <formula>"Media"</formula>
    </cfRule>
  </conditionalFormatting>
  <conditionalFormatting sqref="J17">
    <cfRule type="containsText" dxfId="228" priority="230" operator="containsText" text="Muy Baja">
      <formula>NOT(ISERROR(SEARCH("Muy Baja",J17)))</formula>
    </cfRule>
  </conditionalFormatting>
  <conditionalFormatting sqref="J17">
    <cfRule type="containsText" dxfId="227" priority="231" operator="containsText" text="Baja">
      <formula>NOT(ISERROR(SEARCH("Baja",J17)))</formula>
    </cfRule>
  </conditionalFormatting>
  <conditionalFormatting sqref="J17">
    <cfRule type="containsText" dxfId="226" priority="232" operator="containsText" text="A l t a">
      <formula>NOT(ISERROR(SEARCH("A l t a",J17)))</formula>
    </cfRule>
  </conditionalFormatting>
  <conditionalFormatting sqref="J17">
    <cfRule type="containsText" dxfId="225" priority="233" operator="containsText" text="Muy Alta">
      <formula>NOT(ISERROR(SEARCH("Muy Alta",J17)))</formula>
    </cfRule>
  </conditionalFormatting>
  <conditionalFormatting sqref="J17">
    <cfRule type="cellIs" dxfId="224" priority="234" operator="equal">
      <formula>"Media"</formula>
    </cfRule>
  </conditionalFormatting>
  <conditionalFormatting sqref="AH17">
    <cfRule type="containsText" dxfId="223" priority="235" operator="containsText" text="Extremo">
      <formula>NOT(ISERROR(SEARCH("Extremo",AH17)))</formula>
    </cfRule>
  </conditionalFormatting>
  <conditionalFormatting sqref="AH17">
    <cfRule type="containsText" dxfId="222" priority="236" operator="containsText" text="Alto">
      <formula>NOT(ISERROR(SEARCH("Alto",AH17)))</formula>
    </cfRule>
  </conditionalFormatting>
  <conditionalFormatting sqref="AH17">
    <cfRule type="containsText" dxfId="221" priority="237" operator="containsText" text="Moderado">
      <formula>NOT(ISERROR(SEARCH("Moderado",AH17)))</formula>
    </cfRule>
  </conditionalFormatting>
  <conditionalFormatting sqref="AH17">
    <cfRule type="containsText" dxfId="220" priority="238" operator="containsText" text="Bajo">
      <formula>NOT(ISERROR(SEARCH("Bajo",AH17)))</formula>
    </cfRule>
  </conditionalFormatting>
  <conditionalFormatting sqref="I14 I17">
    <cfRule type="containsText" dxfId="219" priority="239" operator="containsText" text="Rara vez">
      <formula>NOT(ISERROR(SEARCH("Rara vez",I14)))</formula>
    </cfRule>
  </conditionalFormatting>
  <conditionalFormatting sqref="I14 I17">
    <cfRule type="containsText" dxfId="218" priority="240" operator="containsText" text="Improbable">
      <formula>NOT(ISERROR(SEARCH("Improbable",I14)))</formula>
    </cfRule>
  </conditionalFormatting>
  <conditionalFormatting sqref="I14 I17">
    <cfRule type="containsText" dxfId="217" priority="241" operator="containsText" text="Probable">
      <formula>NOT(ISERROR(SEARCH("Probable",I14)))</formula>
    </cfRule>
  </conditionalFormatting>
  <conditionalFormatting sqref="I14 I17">
    <cfRule type="containsText" dxfId="216" priority="242" operator="containsText" text="Casi seguro">
      <formula>NOT(ISERROR(SEARCH("Casi seguro",I14)))</formula>
    </cfRule>
  </conditionalFormatting>
  <conditionalFormatting sqref="I14 I17">
    <cfRule type="cellIs" dxfId="215" priority="243" operator="equal">
      <formula>"Posible"</formula>
    </cfRule>
  </conditionalFormatting>
  <conditionalFormatting sqref="BF17:BG17">
    <cfRule type="containsText" dxfId="214" priority="244" operator="containsText" text="Débil">
      <formula>NOT(ISERROR(SEARCH("Débil",BF17)))</formula>
    </cfRule>
  </conditionalFormatting>
  <conditionalFormatting sqref="BF17:BG17">
    <cfRule type="containsText" dxfId="213" priority="245" operator="containsText" text="Moderado">
      <formula>NOT(ISERROR(SEARCH("Moderado",BF17)))</formula>
    </cfRule>
  </conditionalFormatting>
  <conditionalFormatting sqref="BF17:BG17">
    <cfRule type="containsText" dxfId="212" priority="246" operator="containsText" text="Fuerte">
      <formula>NOT(ISERROR(SEARCH("Fuerte",BF17)))</formula>
    </cfRule>
  </conditionalFormatting>
  <conditionalFormatting sqref="AG14">
    <cfRule type="containsText" dxfId="211" priority="247" operator="containsText" text="Extremo">
      <formula>NOT(ISERROR(SEARCH("Extremo",AG14)))</formula>
    </cfRule>
  </conditionalFormatting>
  <conditionalFormatting sqref="AG14">
    <cfRule type="containsText" dxfId="210" priority="248" operator="containsText" text="Alto">
      <formula>NOT(ISERROR(SEARCH("Alto",AG14)))</formula>
    </cfRule>
  </conditionalFormatting>
  <conditionalFormatting sqref="AG14">
    <cfRule type="containsText" dxfId="209" priority="249" operator="containsText" text="Moderado">
      <formula>NOT(ISERROR(SEARCH("Moderado",AG14)))</formula>
    </cfRule>
  </conditionalFormatting>
  <conditionalFormatting sqref="AG14">
    <cfRule type="containsText" dxfId="208" priority="250" operator="containsText" text="Bajo">
      <formula>NOT(ISERROR(SEARCH("Bajo",AG14)))</formula>
    </cfRule>
  </conditionalFormatting>
  <conditionalFormatting sqref="AG17">
    <cfRule type="containsText" dxfId="207" priority="251" operator="containsText" text="Extremo">
      <formula>NOT(ISERROR(SEARCH("Extremo",AG17)))</formula>
    </cfRule>
  </conditionalFormatting>
  <conditionalFormatting sqref="AG17">
    <cfRule type="containsText" dxfId="206" priority="252" operator="containsText" text="Alto">
      <formula>NOT(ISERROR(SEARCH("Alto",AG17)))</formula>
    </cfRule>
  </conditionalFormatting>
  <conditionalFormatting sqref="AG17">
    <cfRule type="containsText" dxfId="205" priority="253" operator="containsText" text="Moderado">
      <formula>NOT(ISERROR(SEARCH("Moderado",AG17)))</formula>
    </cfRule>
  </conditionalFormatting>
  <conditionalFormatting sqref="AG17">
    <cfRule type="containsText" dxfId="204" priority="254" operator="containsText" text="Bajo">
      <formula>NOT(ISERROR(SEARCH("Bajo",AG17)))</formula>
    </cfRule>
  </conditionalFormatting>
  <conditionalFormatting sqref="BH17">
    <cfRule type="containsText" dxfId="203" priority="255" operator="containsText" text="Débil">
      <formula>NOT(ISERROR(SEARCH("Débil",BH17)))</formula>
    </cfRule>
  </conditionalFormatting>
  <conditionalFormatting sqref="BH17">
    <cfRule type="containsText" dxfId="202" priority="256" operator="containsText" text="Moderado">
      <formula>NOT(ISERROR(SEARCH("Moderado",BH17)))</formula>
    </cfRule>
  </conditionalFormatting>
  <conditionalFormatting sqref="BH17">
    <cfRule type="containsText" dxfId="201" priority="257" operator="containsText" text="Fuerte">
      <formula>NOT(ISERROR(SEARCH("Fuerte",BH17)))</formula>
    </cfRule>
  </conditionalFormatting>
  <conditionalFormatting sqref="BI17">
    <cfRule type="containsText" dxfId="200" priority="258" operator="containsText" text="Rara vez">
      <formula>NOT(ISERROR(SEARCH("Rara vez",BI17)))</formula>
    </cfRule>
  </conditionalFormatting>
  <conditionalFormatting sqref="BI17">
    <cfRule type="containsText" dxfId="199" priority="259" operator="containsText" text="Improbable">
      <formula>NOT(ISERROR(SEARCH("Improbable",BI17)))</formula>
    </cfRule>
  </conditionalFormatting>
  <conditionalFormatting sqref="BI17">
    <cfRule type="containsText" dxfId="198" priority="260" operator="containsText" text="Probable">
      <formula>NOT(ISERROR(SEARCH("Probable",BI17)))</formula>
    </cfRule>
  </conditionalFormatting>
  <conditionalFormatting sqref="BI17">
    <cfRule type="containsText" dxfId="197" priority="261" operator="containsText" text="Casi seguro">
      <formula>NOT(ISERROR(SEARCH("Casi seguro",BI17)))</formula>
    </cfRule>
  </conditionalFormatting>
  <conditionalFormatting sqref="BI17">
    <cfRule type="cellIs" dxfId="196" priority="262" operator="equal">
      <formula>"Posible"</formula>
    </cfRule>
  </conditionalFormatting>
  <conditionalFormatting sqref="BJ17">
    <cfRule type="containsText" dxfId="195" priority="263" operator="containsText" text="Rara vez">
      <formula>NOT(ISERROR(SEARCH("Rara vez",BJ17)))</formula>
    </cfRule>
  </conditionalFormatting>
  <conditionalFormatting sqref="BJ17">
    <cfRule type="containsText" dxfId="194" priority="264" operator="containsText" text="Improbable">
      <formula>NOT(ISERROR(SEARCH("Improbable",BJ17)))</formula>
    </cfRule>
  </conditionalFormatting>
  <conditionalFormatting sqref="BJ17">
    <cfRule type="containsText" dxfId="193" priority="265" operator="containsText" text="Probable">
      <formula>NOT(ISERROR(SEARCH("Probable",BJ17)))</formula>
    </cfRule>
  </conditionalFormatting>
  <conditionalFormatting sqref="BJ17">
    <cfRule type="containsText" dxfId="192" priority="266" operator="containsText" text="Casi seguro">
      <formula>NOT(ISERROR(SEARCH("Casi seguro",BJ17)))</formula>
    </cfRule>
  </conditionalFormatting>
  <conditionalFormatting sqref="BJ17">
    <cfRule type="cellIs" dxfId="191" priority="267" operator="equal">
      <formula>"Posible"</formula>
    </cfRule>
  </conditionalFormatting>
  <conditionalFormatting sqref="BK17">
    <cfRule type="containsText" dxfId="190" priority="268" operator="containsText" text="Extremo">
      <formula>NOT(ISERROR(SEARCH("Extremo",BK17)))</formula>
    </cfRule>
  </conditionalFormatting>
  <conditionalFormatting sqref="BK17">
    <cfRule type="containsText" dxfId="189" priority="269" operator="containsText" text="Alto">
      <formula>NOT(ISERROR(SEARCH("Alto",BK17)))</formula>
    </cfRule>
  </conditionalFormatting>
  <conditionalFormatting sqref="BK17">
    <cfRule type="containsText" dxfId="188" priority="270" operator="containsText" text="Moderado">
      <formula>NOT(ISERROR(SEARCH("Moderado",BK17)))</formula>
    </cfRule>
  </conditionalFormatting>
  <conditionalFormatting sqref="BK17">
    <cfRule type="containsText" dxfId="187" priority="271" operator="containsText" text="Bajo">
      <formula>NOT(ISERROR(SEARCH("Bajo",BK17)))</formula>
    </cfRule>
  </conditionalFormatting>
  <conditionalFormatting sqref="AZ17:BE17">
    <cfRule type="containsText" dxfId="186" priority="272" operator="containsText" text="Débil">
      <formula>NOT(ISERROR(SEARCH("Débil",AZ17)))</formula>
    </cfRule>
  </conditionalFormatting>
  <conditionalFormatting sqref="AZ17:BE17">
    <cfRule type="containsText" dxfId="185" priority="273" operator="containsText" text="Moderado">
      <formula>NOT(ISERROR(SEARCH("Moderado",AZ17)))</formula>
    </cfRule>
  </conditionalFormatting>
  <conditionalFormatting sqref="AZ17:BE17">
    <cfRule type="containsText" dxfId="184" priority="274" operator="containsText" text="Fuerte">
      <formula>NOT(ISERROR(SEARCH("Fuerte",AZ17)))</formula>
    </cfRule>
  </conditionalFormatting>
  <conditionalFormatting sqref="AZ18:BE18">
    <cfRule type="containsText" dxfId="183" priority="275" operator="containsText" text="Débil">
      <formula>NOT(ISERROR(SEARCH("Débil",AZ18)))</formula>
    </cfRule>
  </conditionalFormatting>
  <conditionalFormatting sqref="AZ18:BE18">
    <cfRule type="containsText" dxfId="182" priority="276" operator="containsText" text="Moderado">
      <formula>NOT(ISERROR(SEARCH("Moderado",AZ18)))</formula>
    </cfRule>
  </conditionalFormatting>
  <conditionalFormatting sqref="AZ18:BE18">
    <cfRule type="containsText" dxfId="181" priority="277" operator="containsText" text="Fuerte">
      <formula>NOT(ISERROR(SEARCH("Fuerte",AZ18)))</formula>
    </cfRule>
  </conditionalFormatting>
  <conditionalFormatting sqref="AI12">
    <cfRule type="containsText" dxfId="180" priority="174" operator="containsText" text="Extremo">
      <formula>NOT(ISERROR(SEARCH(("Extremo"),(AI12))))</formula>
    </cfRule>
  </conditionalFormatting>
  <conditionalFormatting sqref="AI12">
    <cfRule type="containsText" dxfId="179" priority="175" operator="containsText" text="Alto">
      <formula>NOT(ISERROR(SEARCH(("Alto"),(AI12))))</formula>
    </cfRule>
  </conditionalFormatting>
  <conditionalFormatting sqref="AI12">
    <cfRule type="containsText" dxfId="178" priority="176" operator="containsText" text="Moderado">
      <formula>NOT(ISERROR(SEARCH(("Moderado"),(AI12))))</formula>
    </cfRule>
  </conditionalFormatting>
  <conditionalFormatting sqref="AI12">
    <cfRule type="containsText" dxfId="177" priority="177" operator="containsText" text="Bajo">
      <formula>NOT(ISERROR(SEARCH(("Bajo"),(AI12))))</formula>
    </cfRule>
  </conditionalFormatting>
  <conditionalFormatting sqref="AI13">
    <cfRule type="containsText" dxfId="176" priority="178" operator="containsText" text="Extremo">
      <formula>NOT(ISERROR(SEARCH(("Extremo"),(AI13))))</formula>
    </cfRule>
  </conditionalFormatting>
  <conditionalFormatting sqref="AI13">
    <cfRule type="containsText" dxfId="175" priority="179" operator="containsText" text="Alto">
      <formula>NOT(ISERROR(SEARCH(("Alto"),(AI13))))</formula>
    </cfRule>
  </conditionalFormatting>
  <conditionalFormatting sqref="AI13">
    <cfRule type="containsText" dxfId="174" priority="180" operator="containsText" text="Moderado">
      <formula>NOT(ISERROR(SEARCH(("Moderado"),(AI13))))</formula>
    </cfRule>
  </conditionalFormatting>
  <conditionalFormatting sqref="AI13">
    <cfRule type="containsText" dxfId="173" priority="181" operator="containsText" text="Bajo">
      <formula>NOT(ISERROR(SEARCH(("Bajo"),(AI13))))</formula>
    </cfRule>
  </conditionalFormatting>
  <conditionalFormatting sqref="AH12:AH13">
    <cfRule type="containsText" dxfId="172" priority="182" operator="containsText" text="Extremo">
      <formula>NOT(ISERROR(SEARCH(("Extremo"),(AH12))))</formula>
    </cfRule>
  </conditionalFormatting>
  <conditionalFormatting sqref="AH12:AH13">
    <cfRule type="containsText" dxfId="171" priority="183" operator="containsText" text="Alto">
      <formula>NOT(ISERROR(SEARCH(("Alto"),(AH12))))</formula>
    </cfRule>
  </conditionalFormatting>
  <conditionalFormatting sqref="AH12:AH13">
    <cfRule type="containsText" dxfId="170" priority="184" operator="containsText" text="Moderado">
      <formula>NOT(ISERROR(SEARCH(("Moderado"),(AH12))))</formula>
    </cfRule>
  </conditionalFormatting>
  <conditionalFormatting sqref="AH12:AH13">
    <cfRule type="containsText" dxfId="169" priority="185" operator="containsText" text="Bajo">
      <formula>NOT(ISERROR(SEARCH(("Bajo"),(AH12))))</formula>
    </cfRule>
  </conditionalFormatting>
  <conditionalFormatting sqref="AI14">
    <cfRule type="containsText" dxfId="168" priority="129" operator="containsText" text="Extremo">
      <formula>NOT(ISERROR(SEARCH("Extremo",AI14)))</formula>
    </cfRule>
  </conditionalFormatting>
  <conditionalFormatting sqref="AI14">
    <cfRule type="containsText" dxfId="167" priority="130" operator="containsText" text="Alto">
      <formula>NOT(ISERROR(SEARCH("Alto",AI14)))</formula>
    </cfRule>
  </conditionalFormatting>
  <conditionalFormatting sqref="AI14">
    <cfRule type="containsText" dxfId="166" priority="131" operator="containsText" text="Moderado">
      <formula>NOT(ISERROR(SEARCH("Moderado",AI14)))</formula>
    </cfRule>
  </conditionalFormatting>
  <conditionalFormatting sqref="AI14">
    <cfRule type="containsText" dxfId="165" priority="132" operator="containsText" text="Bajo">
      <formula>NOT(ISERROR(SEARCH("Bajo",AI14)))</formula>
    </cfRule>
  </conditionalFormatting>
  <conditionalFormatting sqref="AI16">
    <cfRule type="containsText" dxfId="164" priority="133" operator="containsText" text="Extremo">
      <formula>NOT(ISERROR(SEARCH("Extremo",AI16)))</formula>
    </cfRule>
  </conditionalFormatting>
  <conditionalFormatting sqref="AI16">
    <cfRule type="containsText" dxfId="163" priority="134" operator="containsText" text="Alto">
      <formula>NOT(ISERROR(SEARCH("Alto",AI16)))</formula>
    </cfRule>
  </conditionalFormatting>
  <conditionalFormatting sqref="AI16">
    <cfRule type="containsText" dxfId="162" priority="135" operator="containsText" text="Moderado">
      <formula>NOT(ISERROR(SEARCH("Moderado",AI16)))</formula>
    </cfRule>
  </conditionalFormatting>
  <conditionalFormatting sqref="AI16">
    <cfRule type="containsText" dxfId="161" priority="136" operator="containsText" text="Bajo">
      <formula>NOT(ISERROR(SEARCH("Bajo",AI16)))</formula>
    </cfRule>
  </conditionalFormatting>
  <conditionalFormatting sqref="AI15">
    <cfRule type="containsText" dxfId="160" priority="137" operator="containsText" text="Extremo">
      <formula>NOT(ISERROR(SEARCH("Extremo",AI15)))</formula>
    </cfRule>
  </conditionalFormatting>
  <conditionalFormatting sqref="AI15">
    <cfRule type="containsText" dxfId="159" priority="138" operator="containsText" text="Alto">
      <formula>NOT(ISERROR(SEARCH("Alto",AI15)))</formula>
    </cfRule>
  </conditionalFormatting>
  <conditionalFormatting sqref="AI15">
    <cfRule type="containsText" dxfId="158" priority="139" operator="containsText" text="Moderado">
      <formula>NOT(ISERROR(SEARCH("Moderado",AI15)))</formula>
    </cfRule>
  </conditionalFormatting>
  <conditionalFormatting sqref="AI15">
    <cfRule type="containsText" dxfId="157" priority="140" operator="containsText" text="Bajo">
      <formula>NOT(ISERROR(SEARCH("Bajo",AI15)))</formula>
    </cfRule>
  </conditionalFormatting>
  <conditionalFormatting sqref="AH14">
    <cfRule type="containsText" dxfId="156" priority="141" operator="containsText" text="Extremo">
      <formula>NOT(ISERROR(SEARCH("Extremo",AH14)))</formula>
    </cfRule>
  </conditionalFormatting>
  <conditionalFormatting sqref="AH14">
    <cfRule type="containsText" dxfId="155" priority="142" operator="containsText" text="Alto">
      <formula>NOT(ISERROR(SEARCH("Alto",AH14)))</formula>
    </cfRule>
  </conditionalFormatting>
  <conditionalFormatting sqref="AH14">
    <cfRule type="containsText" dxfId="154" priority="143" operator="containsText" text="Moderado">
      <formula>NOT(ISERROR(SEARCH("Moderado",AH14)))</formula>
    </cfRule>
  </conditionalFormatting>
  <conditionalFormatting sqref="AH14">
    <cfRule type="containsText" dxfId="153" priority="144" operator="containsText" text="Bajo">
      <formula>NOT(ISERROR(SEARCH("Bajo",AH14)))</formula>
    </cfRule>
  </conditionalFormatting>
  <conditionalFormatting sqref="BF14:BG14">
    <cfRule type="containsText" dxfId="152" priority="145" operator="containsText" text="Débil">
      <formula>NOT(ISERROR(SEARCH("Débil",BF14)))</formula>
    </cfRule>
  </conditionalFormatting>
  <conditionalFormatting sqref="BF14:BG14">
    <cfRule type="containsText" dxfId="151" priority="146" operator="containsText" text="Moderado">
      <formula>NOT(ISERROR(SEARCH("Moderado",BF14)))</formula>
    </cfRule>
  </conditionalFormatting>
  <conditionalFormatting sqref="BF14:BG14">
    <cfRule type="containsText" dxfId="150" priority="147" operator="containsText" text="Fuerte">
      <formula>NOT(ISERROR(SEARCH("Fuerte",BF14)))</formula>
    </cfRule>
  </conditionalFormatting>
  <conditionalFormatting sqref="BH14">
    <cfRule type="containsText" dxfId="149" priority="148" operator="containsText" text="Débil">
      <formula>NOT(ISERROR(SEARCH("Débil",BH14)))</formula>
    </cfRule>
  </conditionalFormatting>
  <conditionalFormatting sqref="BH14">
    <cfRule type="containsText" dxfId="148" priority="149" operator="containsText" text="Moderado">
      <formula>NOT(ISERROR(SEARCH("Moderado",BH14)))</formula>
    </cfRule>
  </conditionalFormatting>
  <conditionalFormatting sqref="BH14">
    <cfRule type="containsText" dxfId="147" priority="150" operator="containsText" text="Fuerte">
      <formula>NOT(ISERROR(SEARCH("Fuerte",BH14)))</formula>
    </cfRule>
  </conditionalFormatting>
  <conditionalFormatting sqref="BI14">
    <cfRule type="containsText" dxfId="146" priority="151" operator="containsText" text="Rara vez">
      <formula>NOT(ISERROR(SEARCH("Rara vez",BI14)))</formula>
    </cfRule>
  </conditionalFormatting>
  <conditionalFormatting sqref="BI14">
    <cfRule type="containsText" dxfId="145" priority="152" operator="containsText" text="Improbable">
      <formula>NOT(ISERROR(SEARCH("Improbable",BI14)))</formula>
    </cfRule>
  </conditionalFormatting>
  <conditionalFormatting sqref="BI14">
    <cfRule type="containsText" dxfId="144" priority="153" operator="containsText" text="Probable">
      <formula>NOT(ISERROR(SEARCH("Probable",BI14)))</formula>
    </cfRule>
  </conditionalFormatting>
  <conditionalFormatting sqref="BI14">
    <cfRule type="containsText" dxfId="143" priority="154" operator="containsText" text="Casi seguro">
      <formula>NOT(ISERROR(SEARCH("Casi seguro",BI14)))</formula>
    </cfRule>
  </conditionalFormatting>
  <conditionalFormatting sqref="BI14">
    <cfRule type="cellIs" dxfId="142" priority="155" operator="equal">
      <formula>"Posible"</formula>
    </cfRule>
  </conditionalFormatting>
  <conditionalFormatting sqref="BJ14">
    <cfRule type="containsText" dxfId="141" priority="156" operator="containsText" text="Rara vez">
      <formula>NOT(ISERROR(SEARCH("Rara vez",BJ14)))</formula>
    </cfRule>
  </conditionalFormatting>
  <conditionalFormatting sqref="BJ14">
    <cfRule type="containsText" dxfId="140" priority="157" operator="containsText" text="Improbable">
      <formula>NOT(ISERROR(SEARCH("Improbable",BJ14)))</formula>
    </cfRule>
  </conditionalFormatting>
  <conditionalFormatting sqref="BJ14">
    <cfRule type="containsText" dxfId="139" priority="158" operator="containsText" text="Probable">
      <formula>NOT(ISERROR(SEARCH("Probable",BJ14)))</formula>
    </cfRule>
  </conditionalFormatting>
  <conditionalFormatting sqref="BJ14">
    <cfRule type="containsText" dxfId="138" priority="159" operator="containsText" text="Casi seguro">
      <formula>NOT(ISERROR(SEARCH("Casi seguro",BJ14)))</formula>
    </cfRule>
  </conditionalFormatting>
  <conditionalFormatting sqref="BJ14">
    <cfRule type="cellIs" dxfId="137" priority="160" operator="equal">
      <formula>"Posible"</formula>
    </cfRule>
  </conditionalFormatting>
  <conditionalFormatting sqref="AZ14:BE14">
    <cfRule type="containsText" dxfId="136" priority="165" operator="containsText" text="Débil">
      <formula>NOT(ISERROR(SEARCH("Débil",AZ14)))</formula>
    </cfRule>
  </conditionalFormatting>
  <conditionalFormatting sqref="AZ14:BE14">
    <cfRule type="containsText" dxfId="135" priority="166" operator="containsText" text="Moderado">
      <formula>NOT(ISERROR(SEARCH("Moderado",AZ14)))</formula>
    </cfRule>
  </conditionalFormatting>
  <conditionalFormatting sqref="AZ14:BE14">
    <cfRule type="containsText" dxfId="134" priority="167" operator="containsText" text="Fuerte">
      <formula>NOT(ISERROR(SEARCH("Fuerte",AZ14)))</formula>
    </cfRule>
  </conditionalFormatting>
  <conditionalFormatting sqref="AZ15:BE15">
    <cfRule type="containsText" dxfId="133" priority="168" operator="containsText" text="Débil">
      <formula>NOT(ISERROR(SEARCH("Débil",AZ15)))</formula>
    </cfRule>
  </conditionalFormatting>
  <conditionalFormatting sqref="AZ15:BE15">
    <cfRule type="containsText" dxfId="132" priority="169" operator="containsText" text="Moderado">
      <formula>NOT(ISERROR(SEARCH("Moderado",AZ15)))</formula>
    </cfRule>
  </conditionalFormatting>
  <conditionalFormatting sqref="AZ15:BE15">
    <cfRule type="containsText" dxfId="131" priority="170" operator="containsText" text="Fuerte">
      <formula>NOT(ISERROR(SEARCH("Fuerte",AZ15)))</formula>
    </cfRule>
  </conditionalFormatting>
  <conditionalFormatting sqref="AZ16:BE16">
    <cfRule type="containsText" dxfId="130" priority="171" operator="containsText" text="Débil">
      <formula>NOT(ISERROR(SEARCH("Débil",AZ16)))</formula>
    </cfRule>
  </conditionalFormatting>
  <conditionalFormatting sqref="AZ16:BE16">
    <cfRule type="containsText" dxfId="129" priority="172" operator="containsText" text="Moderado">
      <formula>NOT(ISERROR(SEARCH("Moderado",AZ16)))</formula>
    </cfRule>
  </conditionalFormatting>
  <conditionalFormatting sqref="AZ16:BE16">
    <cfRule type="containsText" dxfId="128" priority="173" operator="containsText" text="Fuerte">
      <formula>NOT(ISERROR(SEARCH("Fuerte",AZ16)))</formula>
    </cfRule>
  </conditionalFormatting>
  <conditionalFormatting sqref="AH19">
    <cfRule type="containsText" dxfId="127" priority="125" operator="containsText" text="Extremo">
      <formula>NOT(ISERROR(SEARCH(("Extremo"),(AH19))))</formula>
    </cfRule>
  </conditionalFormatting>
  <conditionalFormatting sqref="AH19">
    <cfRule type="containsText" dxfId="126" priority="126" operator="containsText" text="Alto">
      <formula>NOT(ISERROR(SEARCH(("Alto"),(AH19))))</formula>
    </cfRule>
  </conditionalFormatting>
  <conditionalFormatting sqref="AH19">
    <cfRule type="containsText" dxfId="125" priority="127" operator="containsText" text="Moderado">
      <formula>NOT(ISERROR(SEARCH(("Moderado"),(AH19))))</formula>
    </cfRule>
  </conditionalFormatting>
  <conditionalFormatting sqref="AH19">
    <cfRule type="containsText" dxfId="124" priority="128" operator="containsText" text="Bajo">
      <formula>NOT(ISERROR(SEARCH(("Bajo"),(AH19))))</formula>
    </cfRule>
  </conditionalFormatting>
  <conditionalFormatting sqref="AH21:AH22">
    <cfRule type="containsText" dxfId="123" priority="109" operator="containsText" text="Extremo">
      <formula>NOT(ISERROR(SEARCH(("Extremo"),(AH21))))</formula>
    </cfRule>
  </conditionalFormatting>
  <conditionalFormatting sqref="AH21:AH22">
    <cfRule type="containsText" dxfId="122" priority="110" operator="containsText" text="Alto">
      <formula>NOT(ISERROR(SEARCH(("Alto"),(AH21))))</formula>
    </cfRule>
  </conditionalFormatting>
  <conditionalFormatting sqref="AH21:AH22">
    <cfRule type="containsText" dxfId="121" priority="111" operator="containsText" text="Moderado">
      <formula>NOT(ISERROR(SEARCH(("Moderado"),(AH21))))</formula>
    </cfRule>
  </conditionalFormatting>
  <conditionalFormatting sqref="AH21:AH22">
    <cfRule type="containsText" dxfId="120" priority="112" operator="containsText" text="Bajo">
      <formula>NOT(ISERROR(SEARCH(("Bajo"),(AH21))))</formula>
    </cfRule>
  </conditionalFormatting>
  <conditionalFormatting sqref="AI22">
    <cfRule type="containsText" dxfId="119" priority="113" operator="containsText" text="Extremo">
      <formula>NOT(ISERROR(SEARCH(("Extremo"),(AI22))))</formula>
    </cfRule>
  </conditionalFormatting>
  <conditionalFormatting sqref="AI22">
    <cfRule type="containsText" dxfId="118" priority="114" operator="containsText" text="Alto">
      <formula>NOT(ISERROR(SEARCH(("Alto"),(AI22))))</formula>
    </cfRule>
  </conditionalFormatting>
  <conditionalFormatting sqref="AI22">
    <cfRule type="containsText" dxfId="117" priority="115" operator="containsText" text="Moderado">
      <formula>NOT(ISERROR(SEARCH(("Moderado"),(AI22))))</formula>
    </cfRule>
  </conditionalFormatting>
  <conditionalFormatting sqref="AI22">
    <cfRule type="containsText" dxfId="116" priority="116" operator="containsText" text="Bajo">
      <formula>NOT(ISERROR(SEARCH(("Bajo"),(AI22))))</formula>
    </cfRule>
  </conditionalFormatting>
  <conditionalFormatting sqref="AI22">
    <cfRule type="containsText" dxfId="115" priority="117" operator="containsText" text="Extremo">
      <formula>NOT(ISERROR(SEARCH(("Extremo"),(AI22))))</formula>
    </cfRule>
  </conditionalFormatting>
  <conditionalFormatting sqref="AI22">
    <cfRule type="containsText" dxfId="114" priority="118" operator="containsText" text="Alto">
      <formula>NOT(ISERROR(SEARCH(("Alto"),(AI22))))</formula>
    </cfRule>
  </conditionalFormatting>
  <conditionalFormatting sqref="AI22">
    <cfRule type="containsText" dxfId="113" priority="119" operator="containsText" text="Moderado">
      <formula>NOT(ISERROR(SEARCH(("Moderado"),(AI22))))</formula>
    </cfRule>
  </conditionalFormatting>
  <conditionalFormatting sqref="AI22">
    <cfRule type="containsText" dxfId="112" priority="120" operator="containsText" text="Bajo">
      <formula>NOT(ISERROR(SEARCH(("Bajo"),(AI22))))</formula>
    </cfRule>
  </conditionalFormatting>
  <conditionalFormatting sqref="AI22">
    <cfRule type="containsText" dxfId="111" priority="121" operator="containsText" text="Extremo">
      <formula>NOT(ISERROR(SEARCH(("Extremo"),(AI22))))</formula>
    </cfRule>
  </conditionalFormatting>
  <conditionalFormatting sqref="AI22">
    <cfRule type="containsText" dxfId="110" priority="122" operator="containsText" text="Alto">
      <formula>NOT(ISERROR(SEARCH(("Alto"),(AI22))))</formula>
    </cfRule>
  </conditionalFormatting>
  <conditionalFormatting sqref="AI22">
    <cfRule type="containsText" dxfId="109" priority="123" operator="containsText" text="Moderado">
      <formula>NOT(ISERROR(SEARCH(("Moderado"),(AI22))))</formula>
    </cfRule>
  </conditionalFormatting>
  <conditionalFormatting sqref="AI22">
    <cfRule type="containsText" dxfId="108" priority="124" operator="containsText" text="Bajo">
      <formula>NOT(ISERROR(SEARCH(("Bajo"),(AI22))))</formula>
    </cfRule>
  </conditionalFormatting>
  <conditionalFormatting sqref="J26 AD26">
    <cfRule type="containsText" dxfId="107" priority="99" operator="containsText" text="Muy Baja">
      <formula>NOT(ISERROR(SEARCH(("Muy Baja"),(J26))))</formula>
    </cfRule>
  </conditionalFormatting>
  <conditionalFormatting sqref="J26 AD26">
    <cfRule type="containsText" dxfId="106" priority="100" operator="containsText" text="Baja">
      <formula>NOT(ISERROR(SEARCH(("Baja"),(J26))))</formula>
    </cfRule>
  </conditionalFormatting>
  <conditionalFormatting sqref="J26 AD26">
    <cfRule type="containsText" dxfId="105" priority="101" operator="containsText" text="A l t a">
      <formula>NOT(ISERROR(SEARCH(("A l t a"),(J26))))</formula>
    </cfRule>
  </conditionalFormatting>
  <conditionalFormatting sqref="J26 AD26">
    <cfRule type="containsText" dxfId="104" priority="102" operator="containsText" text="Muy Alta">
      <formula>NOT(ISERROR(SEARCH(("Muy Alta"),(J26))))</formula>
    </cfRule>
  </conditionalFormatting>
  <conditionalFormatting sqref="J26 AD26">
    <cfRule type="cellIs" dxfId="103" priority="103" operator="equal">
      <formula>"Media"</formula>
    </cfRule>
  </conditionalFormatting>
  <conditionalFormatting sqref="AE26">
    <cfRule type="containsText" dxfId="102" priority="104" operator="containsText" text="Moderado">
      <formula>NOT(ISERROR(SEARCH(("Moderado"),(AE26))))</formula>
    </cfRule>
  </conditionalFormatting>
  <conditionalFormatting sqref="AE26">
    <cfRule type="containsText" dxfId="101" priority="105" operator="containsText" text="Catastrófico">
      <formula>NOT(ISERROR(SEARCH(("Catastrófico"),(AE26))))</formula>
    </cfRule>
  </conditionalFormatting>
  <conditionalFormatting sqref="AE26">
    <cfRule type="containsText" dxfId="100" priority="106" operator="containsText" text="Mayor">
      <formula>NOT(ISERROR(SEARCH(("Mayor"),(AE26))))</formula>
    </cfRule>
  </conditionalFormatting>
  <conditionalFormatting sqref="AE26">
    <cfRule type="containsText" dxfId="99" priority="107" operator="containsText" text="Menor">
      <formula>NOT(ISERROR(SEARCH(("Menor"),(AE26))))</formula>
    </cfRule>
  </conditionalFormatting>
  <conditionalFormatting sqref="AE26">
    <cfRule type="containsText" dxfId="98" priority="108" operator="containsText" text="Leve">
      <formula>NOT(ISERROR(SEARCH(("Leve"),(AE26))))</formula>
    </cfRule>
  </conditionalFormatting>
  <conditionalFormatting sqref="I26">
    <cfRule type="containsText" dxfId="97" priority="94" operator="containsText" text="Rara vez">
      <formula>NOT(ISERROR(SEARCH("Rara vez",I26)))</formula>
    </cfRule>
  </conditionalFormatting>
  <conditionalFormatting sqref="I26">
    <cfRule type="containsText" dxfId="96" priority="95" operator="containsText" text="Improbable">
      <formula>NOT(ISERROR(SEARCH("Improbable",I26)))</formula>
    </cfRule>
  </conditionalFormatting>
  <conditionalFormatting sqref="I26">
    <cfRule type="containsText" dxfId="95" priority="96" operator="containsText" text="Probable">
      <formula>NOT(ISERROR(SEARCH("Probable",I26)))</formula>
    </cfRule>
  </conditionalFormatting>
  <conditionalFormatting sqref="I26">
    <cfRule type="containsText" dxfId="94" priority="97" operator="containsText" text="Casi seguro">
      <formula>NOT(ISERROR(SEARCH("Casi seguro",I26)))</formula>
    </cfRule>
  </conditionalFormatting>
  <conditionalFormatting sqref="I26">
    <cfRule type="cellIs" dxfId="93" priority="98" operator="equal">
      <formula>"Posible"</formula>
    </cfRule>
  </conditionalFormatting>
  <conditionalFormatting sqref="AG26">
    <cfRule type="containsText" dxfId="92" priority="90" operator="containsText" text="Extremo">
      <formula>NOT(ISERROR(SEARCH(("Extremo"),(AG26))))</formula>
    </cfRule>
  </conditionalFormatting>
  <conditionalFormatting sqref="AG26">
    <cfRule type="containsText" dxfId="91" priority="91" operator="containsText" text="Alto">
      <formula>NOT(ISERROR(SEARCH(("Alto"),(AG26))))</formula>
    </cfRule>
  </conditionalFormatting>
  <conditionalFormatting sqref="AG26">
    <cfRule type="containsText" dxfId="90" priority="92" operator="containsText" text="Moderado">
      <formula>NOT(ISERROR(SEARCH(("Moderado"),(AG26))))</formula>
    </cfRule>
  </conditionalFormatting>
  <conditionalFormatting sqref="AG26">
    <cfRule type="containsText" dxfId="89" priority="93" operator="containsText" text="Bajo">
      <formula>NOT(ISERROR(SEARCH(("Bajo"),(AG26))))</formula>
    </cfRule>
  </conditionalFormatting>
  <conditionalFormatting sqref="AZ26:BH26">
    <cfRule type="containsText" dxfId="88" priority="87" operator="containsText" text="Débil">
      <formula>NOT(ISERROR(SEARCH("Débil",AZ26)))</formula>
    </cfRule>
  </conditionalFormatting>
  <conditionalFormatting sqref="AZ26:BH26">
    <cfRule type="containsText" dxfId="87" priority="88" operator="containsText" text="Moderado">
      <formula>NOT(ISERROR(SEARCH("Moderado",AZ26)))</formula>
    </cfRule>
  </conditionalFormatting>
  <conditionalFormatting sqref="AZ26:BH26">
    <cfRule type="containsText" dxfId="86" priority="89" operator="containsText" text="Fuerte">
      <formula>NOT(ISERROR(SEARCH("Fuerte",AZ26)))</formula>
    </cfRule>
  </conditionalFormatting>
  <conditionalFormatting sqref="BI26:BJ26">
    <cfRule type="containsText" dxfId="85" priority="82" operator="containsText" text="Rara vez">
      <formula>NOT(ISERROR(SEARCH("Rara vez",BI26)))</formula>
    </cfRule>
  </conditionalFormatting>
  <conditionalFormatting sqref="BI26:BJ26">
    <cfRule type="containsText" dxfId="84" priority="83" operator="containsText" text="Improbable">
      <formula>NOT(ISERROR(SEARCH("Improbable",BI26)))</formula>
    </cfRule>
  </conditionalFormatting>
  <conditionalFormatting sqref="BI26:BJ26">
    <cfRule type="containsText" dxfId="83" priority="84" operator="containsText" text="Probable">
      <formula>NOT(ISERROR(SEARCH("Probable",BI26)))</formula>
    </cfRule>
  </conditionalFormatting>
  <conditionalFormatting sqref="BI26:BJ26">
    <cfRule type="containsText" dxfId="82" priority="85" operator="containsText" text="Casi seguro">
      <formula>NOT(ISERROR(SEARCH("Casi seguro",BI26)))</formula>
    </cfRule>
  </conditionalFormatting>
  <conditionalFormatting sqref="BI26:BJ26">
    <cfRule type="cellIs" dxfId="81" priority="86" operator="equal">
      <formula>"Posible"</formula>
    </cfRule>
  </conditionalFormatting>
  <conditionalFormatting sqref="BK26">
    <cfRule type="containsText" dxfId="80" priority="78" operator="containsText" text="Extremo">
      <formula>NOT(ISERROR(SEARCH(("Extremo"),(BK26))))</formula>
    </cfRule>
  </conditionalFormatting>
  <conditionalFormatting sqref="BK26">
    <cfRule type="containsText" dxfId="79" priority="79" operator="containsText" text="Alto">
      <formula>NOT(ISERROR(SEARCH(("Alto"),(BK26))))</formula>
    </cfRule>
  </conditionalFormatting>
  <conditionalFormatting sqref="BK26">
    <cfRule type="containsText" dxfId="78" priority="80" operator="containsText" text="Moderado">
      <formula>NOT(ISERROR(SEARCH(("Moderado"),(BK26))))</formula>
    </cfRule>
  </conditionalFormatting>
  <conditionalFormatting sqref="BK26">
    <cfRule type="containsText" dxfId="77" priority="81" operator="containsText" text="Bajo">
      <formula>NOT(ISERROR(SEARCH(("Bajo"),(BK26))))</formula>
    </cfRule>
  </conditionalFormatting>
  <conditionalFormatting sqref="AH26">
    <cfRule type="containsText" dxfId="76" priority="74" operator="containsText" text="Extremo">
      <formula>NOT(ISERROR(SEARCH(("Extremo"),(AH26))))</formula>
    </cfRule>
  </conditionalFormatting>
  <conditionalFormatting sqref="AH26">
    <cfRule type="containsText" dxfId="75" priority="75" operator="containsText" text="Alto">
      <formula>NOT(ISERROR(SEARCH(("Alto"),(AH26))))</formula>
    </cfRule>
  </conditionalFormatting>
  <conditionalFormatting sqref="AH26">
    <cfRule type="containsText" dxfId="74" priority="76" operator="containsText" text="Moderado">
      <formula>NOT(ISERROR(SEARCH(("Moderado"),(AH26))))</formula>
    </cfRule>
  </conditionalFormatting>
  <conditionalFormatting sqref="AH26">
    <cfRule type="containsText" dxfId="73" priority="77" operator="containsText" text="Bajo">
      <formula>NOT(ISERROR(SEARCH(("Bajo"),(AH26))))</formula>
    </cfRule>
  </conditionalFormatting>
  <conditionalFormatting sqref="K26:AC26">
    <cfRule type="containsText" dxfId="72" priority="69" operator="containsText" text="Muy Baja">
      <formula>NOT(ISERROR(SEARCH(("Muy Baja"),(K27))))</formula>
    </cfRule>
  </conditionalFormatting>
  <conditionalFormatting sqref="K26:AC26">
    <cfRule type="containsText" dxfId="71" priority="70" operator="containsText" text="Baja">
      <formula>NOT(ISERROR(SEARCH(("Baja"),(K27))))</formula>
    </cfRule>
  </conditionalFormatting>
  <conditionalFormatting sqref="K26:AC26">
    <cfRule type="containsText" dxfId="70" priority="71" operator="containsText" text="A l t a">
      <formula>NOT(ISERROR(SEARCH(("A l t a"),(K27))))</formula>
    </cfRule>
  </conditionalFormatting>
  <conditionalFormatting sqref="K26:AC26">
    <cfRule type="containsText" dxfId="69" priority="72" operator="containsText" text="Muy Alta">
      <formula>NOT(ISERROR(SEARCH(("Muy Alta"),(K27))))</formula>
    </cfRule>
  </conditionalFormatting>
  <conditionalFormatting sqref="K26:AC26">
    <cfRule type="cellIs" dxfId="68" priority="73" operator="equal">
      <formula>"Media"</formula>
    </cfRule>
  </conditionalFormatting>
  <conditionalFormatting sqref="AY7:AY8">
    <cfRule type="containsText" dxfId="67" priority="66" operator="containsText" text="Débil">
      <formula>NOT(ISERROR(SEARCH("Débil",AY7)))</formula>
    </cfRule>
  </conditionalFormatting>
  <conditionalFormatting sqref="AY7:AY8">
    <cfRule type="containsText" dxfId="66" priority="67" operator="containsText" text="Moderado">
      <formula>NOT(ISERROR(SEARCH("Moderado",AY7)))</formula>
    </cfRule>
  </conditionalFormatting>
  <conditionalFormatting sqref="AY7:AY8">
    <cfRule type="containsText" dxfId="65" priority="68" operator="containsText" text="Fuerte">
      <formula>NOT(ISERROR(SEARCH("Fuerte",AY7)))</formula>
    </cfRule>
  </conditionalFormatting>
  <conditionalFormatting sqref="AY10:AY26">
    <cfRule type="containsText" dxfId="64" priority="63" operator="containsText" text="Débil">
      <formula>NOT(ISERROR(SEARCH("Débil",AY10)))</formula>
    </cfRule>
  </conditionalFormatting>
  <conditionalFormatting sqref="AY10:AY26">
    <cfRule type="containsText" dxfId="63" priority="64" operator="containsText" text="Moderado">
      <formula>NOT(ISERROR(SEARCH("Moderado",AY10)))</formula>
    </cfRule>
  </conditionalFormatting>
  <conditionalFormatting sqref="AY10:AY26">
    <cfRule type="containsText" dxfId="62" priority="65" operator="containsText" text="Fuerte">
      <formula>NOT(ISERROR(SEARCH("Fuerte",AY10)))</formula>
    </cfRule>
  </conditionalFormatting>
  <conditionalFormatting sqref="AY9">
    <cfRule type="containsText" dxfId="61" priority="60" operator="containsText" text="Débil">
      <formula>NOT(ISERROR(SEARCH("Débil",AY9)))</formula>
    </cfRule>
  </conditionalFormatting>
  <conditionalFormatting sqref="AY9">
    <cfRule type="containsText" dxfId="60" priority="61" operator="containsText" text="Moderado">
      <formula>NOT(ISERROR(SEARCH("Moderado",AY9)))</formula>
    </cfRule>
  </conditionalFormatting>
  <conditionalFormatting sqref="AY9">
    <cfRule type="containsText" dxfId="59" priority="62" operator="containsText" text="Fuerte">
      <formula>NOT(ISERROR(SEARCH("Fuerte",AY9)))</formula>
    </cfRule>
  </conditionalFormatting>
  <conditionalFormatting sqref="BH12">
    <cfRule type="containsText" dxfId="58" priority="57" operator="containsText" text="Débil">
      <formula>NOT(ISERROR(SEARCH("Débil",BH12)))</formula>
    </cfRule>
  </conditionalFormatting>
  <conditionalFormatting sqref="BH12">
    <cfRule type="containsText" dxfId="57" priority="58" operator="containsText" text="Moderado">
      <formula>NOT(ISERROR(SEARCH("Moderado",BH12)))</formula>
    </cfRule>
  </conditionalFormatting>
  <conditionalFormatting sqref="BH12">
    <cfRule type="containsText" dxfId="56" priority="59" operator="containsText" text="Fuerte">
      <formula>NOT(ISERROR(SEARCH("Fuerte",BH12)))</formula>
    </cfRule>
  </conditionalFormatting>
  <conditionalFormatting sqref="BI12">
    <cfRule type="containsText" dxfId="55" priority="52" operator="containsText" text="Rara vez">
      <formula>NOT(ISERROR(SEARCH("Rara vez",BI12)))</formula>
    </cfRule>
  </conditionalFormatting>
  <conditionalFormatting sqref="BI12">
    <cfRule type="containsText" dxfId="54" priority="53" operator="containsText" text="Improbable">
      <formula>NOT(ISERROR(SEARCH("Improbable",BI12)))</formula>
    </cfRule>
  </conditionalFormatting>
  <conditionalFormatting sqref="BI12">
    <cfRule type="containsText" dxfId="53" priority="54" operator="containsText" text="Probable">
      <formula>NOT(ISERROR(SEARCH("Probable",BI12)))</formula>
    </cfRule>
  </conditionalFormatting>
  <conditionalFormatting sqref="BI12">
    <cfRule type="containsText" dxfId="52" priority="55" operator="containsText" text="Casi seguro">
      <formula>NOT(ISERROR(SEARCH("Casi seguro",BI12)))</formula>
    </cfRule>
  </conditionalFormatting>
  <conditionalFormatting sqref="BI12">
    <cfRule type="cellIs" dxfId="51" priority="56" operator="equal">
      <formula>"Posible"</formula>
    </cfRule>
  </conditionalFormatting>
  <conditionalFormatting sqref="BJ12">
    <cfRule type="containsText" dxfId="50" priority="47" operator="containsText" text="Rara vez">
      <formula>NOT(ISERROR(SEARCH("Rara vez",BJ12)))</formula>
    </cfRule>
  </conditionalFormatting>
  <conditionalFormatting sqref="BJ12">
    <cfRule type="containsText" dxfId="49" priority="48" operator="containsText" text="Improbable">
      <formula>NOT(ISERROR(SEARCH("Improbable",BJ12)))</formula>
    </cfRule>
  </conditionalFormatting>
  <conditionalFormatting sqref="BJ12">
    <cfRule type="containsText" dxfId="48" priority="49" operator="containsText" text="Probable">
      <formula>NOT(ISERROR(SEARCH("Probable",BJ12)))</formula>
    </cfRule>
  </conditionalFormatting>
  <conditionalFormatting sqref="BJ12">
    <cfRule type="containsText" dxfId="47" priority="50" operator="containsText" text="Casi seguro">
      <formula>NOT(ISERROR(SEARCH("Casi seguro",BJ12)))</formula>
    </cfRule>
  </conditionalFormatting>
  <conditionalFormatting sqref="BJ12">
    <cfRule type="cellIs" dxfId="46" priority="51" operator="equal">
      <formula>"Posible"</formula>
    </cfRule>
  </conditionalFormatting>
  <conditionalFormatting sqref="BK12">
    <cfRule type="containsText" dxfId="45" priority="43" operator="containsText" text="Extremo">
      <formula>NOT(ISERROR(SEARCH(("Extremo"),(BK12))))</formula>
    </cfRule>
  </conditionalFormatting>
  <conditionalFormatting sqref="BK12">
    <cfRule type="containsText" dxfId="44" priority="44" operator="containsText" text="Alto">
      <formula>NOT(ISERROR(SEARCH(("Alto"),(BK12))))</formula>
    </cfRule>
  </conditionalFormatting>
  <conditionalFormatting sqref="BK12">
    <cfRule type="containsText" dxfId="43" priority="45" operator="containsText" text="Moderado">
      <formula>NOT(ISERROR(SEARCH(("Moderado"),(BK12))))</formula>
    </cfRule>
  </conditionalFormatting>
  <conditionalFormatting sqref="BK12">
    <cfRule type="containsText" dxfId="42" priority="46" operator="containsText" text="Bajo">
      <formula>NOT(ISERROR(SEARCH(("Bajo"),(BK12))))</formula>
    </cfRule>
  </conditionalFormatting>
  <conditionalFormatting sqref="BG12">
    <cfRule type="containsText" dxfId="41" priority="40" operator="containsText" text="Débil">
      <formula>NOT(ISERROR(SEARCH("Débil",BG12)))</formula>
    </cfRule>
  </conditionalFormatting>
  <conditionalFormatting sqref="BG12">
    <cfRule type="containsText" dxfId="40" priority="41" operator="containsText" text="Moderado">
      <formula>NOT(ISERROR(SEARCH("Moderado",BG12)))</formula>
    </cfRule>
  </conditionalFormatting>
  <conditionalFormatting sqref="BG12">
    <cfRule type="containsText" dxfId="39" priority="42" operator="containsText" text="Fuerte">
      <formula>NOT(ISERROR(SEARCH("Fuerte",BG12)))</formula>
    </cfRule>
  </conditionalFormatting>
  <conditionalFormatting sqref="AI19">
    <cfRule type="containsText" dxfId="38" priority="36" operator="containsText" text="Extremo">
      <formula>NOT(ISERROR(SEARCH(("Extremo"),(AI19))))</formula>
    </cfRule>
  </conditionalFormatting>
  <conditionalFormatting sqref="AI19">
    <cfRule type="containsText" dxfId="37" priority="37" operator="containsText" text="Alto">
      <formula>NOT(ISERROR(SEARCH(("Alto"),(AI19))))</formula>
    </cfRule>
  </conditionalFormatting>
  <conditionalFormatting sqref="AI19">
    <cfRule type="containsText" dxfId="36" priority="38" operator="containsText" text="Moderado">
      <formula>NOT(ISERROR(SEARCH(("Moderado"),(AI19))))</formula>
    </cfRule>
  </conditionalFormatting>
  <conditionalFormatting sqref="AI19">
    <cfRule type="containsText" dxfId="35" priority="39" operator="containsText" text="Bajo">
      <formula>NOT(ISERROR(SEARCH(("Bajo"),(AI19))))</formula>
    </cfRule>
  </conditionalFormatting>
  <conditionalFormatting sqref="AH11">
    <cfRule type="containsText" dxfId="34" priority="20" operator="containsText" text="Extremo">
      <formula>NOT(ISERROR(SEARCH(("Extremo"),(AH11))))</formula>
    </cfRule>
  </conditionalFormatting>
  <conditionalFormatting sqref="AH11">
    <cfRule type="containsText" dxfId="33" priority="21" operator="containsText" text="Alto">
      <formula>NOT(ISERROR(SEARCH(("Alto"),(AH11))))</formula>
    </cfRule>
  </conditionalFormatting>
  <conditionalFormatting sqref="AH11">
    <cfRule type="containsText" dxfId="32" priority="22" operator="containsText" text="Moderado">
      <formula>NOT(ISERROR(SEARCH(("Moderado"),(AH11))))</formula>
    </cfRule>
  </conditionalFormatting>
  <conditionalFormatting sqref="AH11">
    <cfRule type="containsText" dxfId="31" priority="23" operator="containsText" text="Bajo">
      <formula>NOT(ISERROR(SEARCH(("Bajo"),(AH11))))</formula>
    </cfRule>
  </conditionalFormatting>
  <conditionalFormatting sqref="AI10:AI11">
    <cfRule type="containsText" dxfId="30" priority="24" operator="containsText" text="Extremo">
      <formula>NOT(ISERROR(SEARCH(("Extremo"),(AI10))))</formula>
    </cfRule>
  </conditionalFormatting>
  <conditionalFormatting sqref="AI10:AI11">
    <cfRule type="containsText" dxfId="29" priority="25" operator="containsText" text="Alto">
      <formula>NOT(ISERROR(SEARCH(("Alto"),(AI10))))</formula>
    </cfRule>
  </conditionalFormatting>
  <conditionalFormatting sqref="AI10:AI11">
    <cfRule type="containsText" dxfId="28" priority="26" operator="containsText" text="Moderado">
      <formula>NOT(ISERROR(SEARCH(("Moderado"),(AI10))))</formula>
    </cfRule>
  </conditionalFormatting>
  <conditionalFormatting sqref="AI10:AI11">
    <cfRule type="containsText" dxfId="27" priority="27" operator="containsText" text="Bajo">
      <formula>NOT(ISERROR(SEARCH(("Bajo"),(AI10))))</formula>
    </cfRule>
  </conditionalFormatting>
  <conditionalFormatting sqref="AI10:AI11">
    <cfRule type="containsText" dxfId="26" priority="28" operator="containsText" text="Extremo">
      <formula>NOT(ISERROR(SEARCH(("Extremo"),(AI10))))</formula>
    </cfRule>
  </conditionalFormatting>
  <conditionalFormatting sqref="AI10:AI11">
    <cfRule type="containsText" dxfId="25" priority="29" operator="containsText" text="Alto">
      <formula>NOT(ISERROR(SEARCH(("Alto"),(AI10))))</formula>
    </cfRule>
  </conditionalFormatting>
  <conditionalFormatting sqref="AI10:AI11">
    <cfRule type="containsText" dxfId="24" priority="30" operator="containsText" text="Moderado">
      <formula>NOT(ISERROR(SEARCH(("Moderado"),(AI10))))</formula>
    </cfRule>
  </conditionalFormatting>
  <conditionalFormatting sqref="AI10:AI11">
    <cfRule type="containsText" dxfId="23" priority="31" operator="containsText" text="Bajo">
      <formula>NOT(ISERROR(SEARCH(("Bajo"),(AI10))))</formula>
    </cfRule>
  </conditionalFormatting>
  <conditionalFormatting sqref="AI11">
    <cfRule type="containsText" dxfId="22" priority="32" operator="containsText" text="Extremo">
      <formula>NOT(ISERROR(SEARCH(("Extremo"),(AI11))))</formula>
    </cfRule>
  </conditionalFormatting>
  <conditionalFormatting sqref="AI11">
    <cfRule type="containsText" dxfId="21" priority="33" operator="containsText" text="Alto">
      <formula>NOT(ISERROR(SEARCH(("Alto"),(AI11))))</formula>
    </cfRule>
  </conditionalFormatting>
  <conditionalFormatting sqref="AI11">
    <cfRule type="containsText" dxfId="20" priority="34" operator="containsText" text="Moderado">
      <formula>NOT(ISERROR(SEARCH(("Moderado"),(AI11))))</formula>
    </cfRule>
  </conditionalFormatting>
  <conditionalFormatting sqref="AI11">
    <cfRule type="containsText" dxfId="19" priority="35" operator="containsText" text="Bajo">
      <formula>NOT(ISERROR(SEARCH(("Bajo"),(AI11))))</formula>
    </cfRule>
  </conditionalFormatting>
  <conditionalFormatting sqref="AH8">
    <cfRule type="containsText" dxfId="18" priority="16" operator="containsText" text="Extremo">
      <formula>NOT(ISERROR(SEARCH(("Extremo"),(AH8))))</formula>
    </cfRule>
  </conditionalFormatting>
  <conditionalFormatting sqref="AH8">
    <cfRule type="containsText" dxfId="17" priority="17" operator="containsText" text="Alto">
      <formula>NOT(ISERROR(SEARCH(("Alto"),(AH8))))</formula>
    </cfRule>
  </conditionalFormatting>
  <conditionalFormatting sqref="AH8">
    <cfRule type="containsText" dxfId="16" priority="18" operator="containsText" text="Moderado">
      <formula>NOT(ISERROR(SEARCH(("Moderado"),(AH8))))</formula>
    </cfRule>
  </conditionalFormatting>
  <conditionalFormatting sqref="AH8">
    <cfRule type="containsText" dxfId="15" priority="19" operator="containsText" text="Bajo">
      <formula>NOT(ISERROR(SEARCH(("Bajo"),(AH8))))</formula>
    </cfRule>
  </conditionalFormatting>
  <conditionalFormatting sqref="AI9">
    <cfRule type="containsText" dxfId="14" priority="12" operator="containsText" text="Extremo">
      <formula>NOT(ISERROR(SEARCH(("Extremo"),(AI9))))</formula>
    </cfRule>
  </conditionalFormatting>
  <conditionalFormatting sqref="AI9">
    <cfRule type="containsText" dxfId="13" priority="13" operator="containsText" text="Alto">
      <formula>NOT(ISERROR(SEARCH(("Alto"),(AI9))))</formula>
    </cfRule>
  </conditionalFormatting>
  <conditionalFormatting sqref="AI9">
    <cfRule type="containsText" dxfId="12" priority="14" operator="containsText" text="Moderado">
      <formula>NOT(ISERROR(SEARCH(("Moderado"),(AI9))))</formula>
    </cfRule>
  </conditionalFormatting>
  <conditionalFormatting sqref="AI9">
    <cfRule type="containsText" dxfId="11" priority="15" operator="containsText" text="Bajo">
      <formula>NOT(ISERROR(SEARCH(("Bajo"),(AI9))))</formula>
    </cfRule>
  </conditionalFormatting>
  <conditionalFormatting sqref="AH9">
    <cfRule type="containsText" dxfId="10" priority="8" operator="containsText" text="Extremo">
      <formula>NOT(ISERROR(SEARCH(("Extremo"),(AH9))))</formula>
    </cfRule>
  </conditionalFormatting>
  <conditionalFormatting sqref="AH9">
    <cfRule type="containsText" dxfId="9" priority="9" operator="containsText" text="Alto">
      <formula>NOT(ISERROR(SEARCH(("Alto"),(AH9))))</formula>
    </cfRule>
  </conditionalFormatting>
  <conditionalFormatting sqref="AH9">
    <cfRule type="containsText" dxfId="8" priority="10" operator="containsText" text="Moderado">
      <formula>NOT(ISERROR(SEARCH(("Moderado"),(AH9))))</formula>
    </cfRule>
  </conditionalFormatting>
  <conditionalFormatting sqref="AH9">
    <cfRule type="containsText" dxfId="7" priority="11" operator="containsText" text="Bajo">
      <formula>NOT(ISERROR(SEARCH(("Bajo"),(AH9))))</formula>
    </cfRule>
  </conditionalFormatting>
  <conditionalFormatting sqref="BE10:BE11">
    <cfRule type="containsText" dxfId="6" priority="5" operator="containsText" text="Débil">
      <formula>NOT(ISERROR(SEARCH(("Débil"),(BE10))))</formula>
    </cfRule>
  </conditionalFormatting>
  <conditionalFormatting sqref="BE10:BE11">
    <cfRule type="containsText" dxfId="5" priority="6" operator="containsText" text="Moderado">
      <formula>NOT(ISERROR(SEARCH(("Moderado"),(BE10))))</formula>
    </cfRule>
  </conditionalFormatting>
  <conditionalFormatting sqref="BE10:BE11">
    <cfRule type="containsText" dxfId="4" priority="7" operator="containsText" text="Fuerte">
      <formula>NOT(ISERROR(SEARCH(("Fuerte"),(BE10))))</formula>
    </cfRule>
  </conditionalFormatting>
  <conditionalFormatting sqref="AI24">
    <cfRule type="containsText" dxfId="3" priority="1" operator="containsText" text="Extremo">
      <formula>NOT(ISERROR(SEARCH(("Extremo"),(AI24))))</formula>
    </cfRule>
  </conditionalFormatting>
  <conditionalFormatting sqref="AI24">
    <cfRule type="containsText" dxfId="2" priority="2" operator="containsText" text="Alto">
      <formula>NOT(ISERROR(SEARCH(("Alto"),(AI24))))</formula>
    </cfRule>
  </conditionalFormatting>
  <conditionalFormatting sqref="AI24">
    <cfRule type="containsText" dxfId="1" priority="3" operator="containsText" text="Moderado">
      <formula>NOT(ISERROR(SEARCH(("Moderado"),(AI24))))</formula>
    </cfRule>
  </conditionalFormatting>
  <conditionalFormatting sqref="AI24">
    <cfRule type="containsText" dxfId="0" priority="4" operator="containsText" text="Bajo">
      <formula>NOT(ISERROR(SEARCH(("Bajo"),(AI24))))</formula>
    </cfRule>
  </conditionalFormatting>
  <hyperlinks>
    <hyperlink ref="BM10" r:id="rId1"/>
  </hyperlinks>
  <pageMargins left="0.70866141732283472" right="0.70866141732283472" top="0.74803149606299213" bottom="0.74803149606299213" header="0.31496062992125984" footer="0.31496062992125984"/>
  <pageSetup paperSize="9" scale="23" fitToWidth="2" fitToHeight="2" orientation="landscape" r:id="rId2"/>
  <drawing r:id="rId3"/>
  <legacyDrawing r:id="rId4"/>
  <extLst>
    <ext xmlns:x14="http://schemas.microsoft.com/office/spreadsheetml/2009/9/main" uri="{CCE6A557-97BC-4b89-ADB6-D9C93CAAB3DF}">
      <x14:dataValidations xmlns:xm="http://schemas.microsoft.com/office/excel/2006/main" count="17">
        <x14:dataValidation type="list" allowBlank="1" showErrorMessage="1">
          <x14:formula1>
            <xm:f>'[Seguimiento III cuatrimestre  2022 CI Mapa de riesgos Corrupción Institucional_V5_020123.xlsx]Tablas'!#REF!</xm:f>
          </x14:formula1>
          <xm:sqref>G7 G9:G11 G24 G26</xm:sqref>
        </x14:dataValidation>
        <x14:dataValidation type="list" allowBlank="1" showErrorMessage="1">
          <x14:formula1>
            <xm:f>'[Seguimiento III cuatrimestre  2022 CI Mapa de riesgos Corrupción Institucional_V5_020123.xlsx]Tablas'!#REF!</xm:f>
          </x14:formula1>
          <xm:sqref>F7 F9:F11 F24 F26</xm:sqref>
        </x14:dataValidation>
        <x14:dataValidation type="list" allowBlank="1" showErrorMessage="1">
          <x14:formula1>
            <xm:f>'[Seguimiento III cuatrimestre  2022 CI Mapa de riesgos Corrupción Institucional_V5_020123.xlsx]Tablas'!#REF!</xm:f>
          </x14:formula1>
          <xm:sqref>BL7 BL9:BL10 BL23:BL24 BL26 BL14 BL19 BL21</xm:sqref>
        </x14:dataValidation>
        <x14:dataValidation type="list" allowBlank="1" showInputMessage="1" showErrorMessage="1">
          <x14:formula1>
            <xm:f>'[Seguimiento III cuatrimestre  2022 CI Mapa de riesgos Corrupción Institucional_V5_020123.xlsx]Tablas'!#REF!</xm:f>
          </x14:formula1>
          <xm:sqref>AJ9 AJ24:AJ26</xm:sqref>
        </x14:dataValidation>
        <x14:dataValidation type="list" allowBlank="1" showInputMessage="1" showErrorMessage="1">
          <x14:formula1>
            <xm:f>'[Seguimiento III cuatrimestre  2022 CI Mapa de riesgos Corrupción Institucional_V5_020123.xlsx]Tablas'!#REF!</xm:f>
          </x14:formula1>
          <xm:sqref>AL9 AL24:AL26</xm:sqref>
        </x14:dataValidation>
        <x14:dataValidation type="list" allowBlank="1" showInputMessage="1" showErrorMessage="1">
          <x14:formula1>
            <xm:f>'[Seguimiento III cuatrimestre  2022 CI Mapa de riesgos Corrupción Institucional_V5_020123.xlsx]Tablas'!#REF!</xm:f>
          </x14:formula1>
          <xm:sqref>AN9 AN24:AN26</xm:sqref>
        </x14:dataValidation>
        <x14:dataValidation type="list" allowBlank="1" showInputMessage="1" showErrorMessage="1">
          <x14:formula1>
            <xm:f>'[Seguimiento III cuatrimestre  2022 CI Mapa de riesgos Corrupción Institucional_V5_020123.xlsx]Tablas'!#REF!</xm:f>
          </x14:formula1>
          <xm:sqref>AP9:AP26</xm:sqref>
        </x14:dataValidation>
        <x14:dataValidation type="list" allowBlank="1" showInputMessage="1" showErrorMessage="1">
          <x14:formula1>
            <xm:f>'[Seguimiento III cuatrimestre  2022 CI Mapa de riesgos Corrupción Institucional_V5_020123.xlsx]Tablas'!#REF!</xm:f>
          </x14:formula1>
          <xm:sqref>AR9 AR24:AR26</xm:sqref>
        </x14:dataValidation>
        <x14:dataValidation type="list" allowBlank="1" showInputMessage="1" showErrorMessage="1">
          <x14:formula1>
            <xm:f>'[Seguimiento III cuatrimestre  2022 CI Mapa de riesgos Corrupción Institucional_V5_020123.xlsx]Tablas'!#REF!</xm:f>
          </x14:formula1>
          <xm:sqref>AT9 AT24:AT26</xm:sqref>
        </x14:dataValidation>
        <x14:dataValidation type="list" allowBlank="1" showInputMessage="1" showErrorMessage="1">
          <x14:formula1>
            <xm:f>'[Seguimiento III cuatrimestre  2022 CI Mapa de riesgos Corrupción Institucional_V5_020123.xlsx]Tablas'!#REF!</xm:f>
          </x14:formula1>
          <xm:sqref>AV9 AV24:AV26</xm:sqref>
        </x14:dataValidation>
        <x14:dataValidation type="list" allowBlank="1" showInputMessage="1" showErrorMessage="1">
          <x14:formula1>
            <xm:f>'[Seguimiento III cuatrimestre  2022 CI Mapa de riesgos Corrupción Institucional_V5_020123.xlsx]Tablas'!#REF!</xm:f>
          </x14:formula1>
          <xm:sqref>AZ9:AZ11 AZ24:AZ26</xm:sqref>
        </x14:dataValidation>
        <x14:dataValidation type="list" allowBlank="1" showInputMessage="1" showErrorMessage="1">
          <x14:formula1>
            <xm:f>'https://d.docs.live.net/41d0682e6af12ced/Documentos/Documents/Idartes contrato/Riesgos Idartes/[VF Mapa de riesgos Corrupción Institucional_V3_Abril_SAF.xlsx]Tablas'!#REF!</xm:f>
          </x14:formula1>
          <xm:sqref>AZ19:AZ20 AL19:AL22 AN19:AN22 AJ19:AJ22 AR19:AR22 AT19:AT22 AV19:AV22</xm:sqref>
        </x14:dataValidation>
        <x14:dataValidation type="list" allowBlank="1" showErrorMessage="1">
          <x14:formula1>
            <xm:f>'https://d.docs.live.net/41d0682e6af12ced/Documentos/Documents/Idartes contrato/Riesgos Idartes/[VF Mapa de riesgos Corrupción Institucional_V3_Abril_SAF.xlsx]Tablas'!#REF!</xm:f>
          </x14:formula1>
          <xm:sqref>F21 F19:G19</xm:sqref>
        </x14:dataValidation>
        <x14:dataValidation type="list" allowBlank="1" showErrorMessage="1">
          <x14:formula1>
            <xm:f>'C:\Users\DELL\Downloads\[Mapa de riesgos Corrupción Institucional_V3_Abril_OAJ.xlsx]Tablas'!#REF!</xm:f>
          </x14:formula1>
          <x14:formula2>
            <xm:f>0</xm:f>
          </x14:formula2>
          <xm:sqref>F17:G17 BL17 G14</xm:sqref>
        </x14:dataValidation>
        <x14:dataValidation type="list" allowBlank="1" showErrorMessage="1">
          <x14:formula1>
            <xm:f>'https://d.docs.live.net/41d0682e6af12ced/Documentos/Documents/Idartes contrato/Riesgos Idartes/Riesgos para revisión/[SEC Corrupcion.xlsx]Tablas'!#REF!</xm:f>
          </x14:formula1>
          <xm:sqref>F12:G13</xm:sqref>
        </x14:dataValidation>
        <x14:dataValidation type="list" allowBlank="1" showInputMessage="1" showErrorMessage="1">
          <x14:formula1>
            <xm:f>'C:\Users\DELL\Downloads\[Mapa de riesgos Corrupción Institucional_V3_Abril_OAJ.xlsx]Tablas'!#REF!</xm:f>
          </x14:formula1>
          <x14:formula2>
            <xm:f>0</xm:f>
          </x14:formula2>
          <xm:sqref>AV17:AV18 AT17:AT18 AR17:AR18 AZ17:AZ18 AN17:AN18 AL17:AL18 AJ17:AJ18</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AZ14:AZ16 AJ14:AJ16 AL14:AL16 AN14:AN16 AV14:AV16 AR14:AR16 AT14:AT16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III Cuatrimestre2022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Duarte Fontecha</dc:creator>
  <cp:lastModifiedBy>Maria Del Pilar Duarte Fontecha</cp:lastModifiedBy>
  <dcterms:created xsi:type="dcterms:W3CDTF">2023-01-13T22:05:14Z</dcterms:created>
  <dcterms:modified xsi:type="dcterms:W3CDTF">2023-01-13T22:12:33Z</dcterms:modified>
</cp:coreProperties>
</file>